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st\Desktop\"/>
    </mc:Choice>
  </mc:AlternateContent>
  <xr:revisionPtr revIDLastSave="0" documentId="13_ncr:1_{3B94A489-8621-4CE8-8181-97FC36ABC19B}" xr6:coauthVersionLast="43" xr6:coauthVersionMax="43" xr10:uidLastSave="{00000000-0000-0000-0000-000000000000}"/>
  <workbookProtection workbookPassword="C4E0" lockStructure="1"/>
  <bookViews>
    <workbookView xWindow="0" yWindow="0" windowWidth="19200" windowHeight="14910" activeTab="3" xr2:uid="{00000000-000D-0000-FFFF-FFFF00000000}"/>
  </bookViews>
  <sheets>
    <sheet name="Deckblatt" sheetId="1" r:id="rId1"/>
    <sheet name="Teilnehmer Eidg. FS" sheetId="8" r:id="rId2"/>
    <sheet name="Teilnehmer Buchs" sheetId="9" r:id="rId3"/>
    <sheet name="Teilnehmer Sennwald" sheetId="10" r:id="rId4"/>
  </sheets>
  <definedNames>
    <definedName name="_xlnm.Print_Titles" localSheetId="0">Deckblatt!$1:$13</definedName>
    <definedName name="_xlnm.Print_Titles" localSheetId="2">'Teilnehmer Buchs'!$2:$2</definedName>
    <definedName name="_xlnm.Print_Titles" localSheetId="1">'Teilnehmer Eidg. FS'!$2:$2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8" l="1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3" i="8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" i="10"/>
  <c r="W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3" i="9"/>
  <c r="U76" i="9" l="1"/>
  <c r="U75" i="9"/>
  <c r="U74" i="9"/>
  <c r="U73" i="9"/>
  <c r="U72" i="9"/>
  <c r="U71" i="9"/>
  <c r="G139" i="8" l="1"/>
  <c r="G138" i="8"/>
  <c r="G137" i="8"/>
  <c r="G136" i="8"/>
  <c r="B139" i="8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</calcChain>
</file>

<file path=xl/sharedStrings.xml><?xml version="1.0" encoding="utf-8"?>
<sst xmlns="http://schemas.openxmlformats.org/spreadsheetml/2006/main" count="887" uniqueCount="178">
  <si>
    <t>Name</t>
  </si>
  <si>
    <t>JG</t>
  </si>
  <si>
    <t>Sektion</t>
  </si>
  <si>
    <t>Waffe</t>
  </si>
  <si>
    <t>Res</t>
  </si>
  <si>
    <t>PW</t>
  </si>
  <si>
    <t>Abl.</t>
  </si>
  <si>
    <t>Verbandschiessen</t>
  </si>
  <si>
    <t>Die Schützen sind durch die Vereine zu informieren.</t>
  </si>
  <si>
    <t>4-er</t>
  </si>
  <si>
    <t>2. Runde Speckschiessen Buchs</t>
  </si>
  <si>
    <t>Speckschiessen Buchs</t>
  </si>
  <si>
    <t>10er</t>
  </si>
  <si>
    <t>Herbstschiessen Sennwald</t>
  </si>
  <si>
    <t xml:space="preserve">Auslosung durch </t>
  </si>
  <si>
    <t>1. Runde  Eidg. Feldschiessen</t>
  </si>
  <si>
    <t>3. Runde  Herbstschiessen Sennwald</t>
  </si>
  <si>
    <t>Cup - Final</t>
  </si>
  <si>
    <t>Ressortchef: Ernst Zangger</t>
  </si>
  <si>
    <t>Qualifikation Cup</t>
  </si>
  <si>
    <t>Verbandsschiessen</t>
  </si>
  <si>
    <t>Werdenberger Cup 2016      Auslosung Speckschiessen</t>
  </si>
  <si>
    <t>Eidg. Feldschiessen</t>
  </si>
  <si>
    <t>S</t>
  </si>
  <si>
    <t>FW</t>
  </si>
  <si>
    <t>57 03</t>
  </si>
  <si>
    <t>K</t>
  </si>
  <si>
    <t>57 02</t>
  </si>
  <si>
    <t>Ernst Zangger</t>
  </si>
  <si>
    <t>Benützte Waffen</t>
  </si>
  <si>
    <t>Auslosung durch Uschi Malin</t>
  </si>
  <si>
    <t>Werdenberger Cup 2019   300 Meter</t>
  </si>
  <si>
    <t>Verbandsschiessen  24. bis 27. April</t>
  </si>
  <si>
    <t>24. bis 26. Mai</t>
  </si>
  <si>
    <t>14. / 15. / 21. / 22. Juni</t>
  </si>
  <si>
    <t>14. / 20. / 21. September</t>
  </si>
  <si>
    <t>5. Oktober in Weite</t>
  </si>
  <si>
    <t>Werdenberger Cup 2019      Auslosung          Herbstschiessen Sennwald</t>
  </si>
  <si>
    <t>Dutler Marina</t>
  </si>
  <si>
    <t>SG Buchs-Räfis</t>
  </si>
  <si>
    <t>Vetsch Joel</t>
  </si>
  <si>
    <t>SV Grabs</t>
  </si>
  <si>
    <t>Eggenberger Hans</t>
  </si>
  <si>
    <t>SV Wartau</t>
  </si>
  <si>
    <t>Trachsel Jerome</t>
  </si>
  <si>
    <t>Coluccia Fabio</t>
  </si>
  <si>
    <t>Gantenbein Daniel</t>
  </si>
  <si>
    <t>Nüesch Hans</t>
  </si>
  <si>
    <t>SV Sennwald</t>
  </si>
  <si>
    <t>Kamm, Hanspeter</t>
  </si>
  <si>
    <t>SV Oberschan</t>
  </si>
  <si>
    <t>Rüdisühli Michael</t>
  </si>
  <si>
    <t>Krässig Tobias</t>
  </si>
  <si>
    <t>Kaufmann Hans</t>
  </si>
  <si>
    <t>Roffler Andy</t>
  </si>
  <si>
    <t>Mannhart Etienne</t>
  </si>
  <si>
    <t>Grob Josef</t>
  </si>
  <si>
    <t>Grob Max</t>
  </si>
  <si>
    <t>Lenherr Patrik</t>
  </si>
  <si>
    <t>SG Tell Gams</t>
  </si>
  <si>
    <t>Göldi Ramon</t>
  </si>
  <si>
    <t>Hanselmann Lars</t>
  </si>
  <si>
    <t>Rothenberger Marlen</t>
  </si>
  <si>
    <t>Kaiser Michael</t>
  </si>
  <si>
    <t>Goldener Ernst</t>
  </si>
  <si>
    <t>Gantenbein Johann-Jakob</t>
  </si>
  <si>
    <t>Zogg Ulrich</t>
  </si>
  <si>
    <t>Vetsch Hanspeter</t>
  </si>
  <si>
    <t>Kaiser Gregory</t>
  </si>
  <si>
    <t>Gschwend Adrian</t>
  </si>
  <si>
    <t>Lenherr Daniel</t>
  </si>
  <si>
    <t>Berger Heinrich</t>
  </si>
  <si>
    <t>Eggenberger Simon</t>
  </si>
  <si>
    <t>Heimberg Thomas</t>
  </si>
  <si>
    <t>Schwarz Marco</t>
  </si>
  <si>
    <t>Grob Roger</t>
  </si>
  <si>
    <t>Schlegel Hardy</t>
  </si>
  <si>
    <t>Vetsch Florian</t>
  </si>
  <si>
    <t>Rüeger Kurt</t>
  </si>
  <si>
    <t>Tinner Mike</t>
  </si>
  <si>
    <t>Hanselmann Arthur</t>
  </si>
  <si>
    <t>Schlegel Markus</t>
  </si>
  <si>
    <t>Dubois Serge</t>
  </si>
  <si>
    <t>Dutler Remo</t>
  </si>
  <si>
    <t>Eggenberger Jeremias</t>
  </si>
  <si>
    <t>Scherrer Andreas</t>
  </si>
  <si>
    <t>Lenherr Josef</t>
  </si>
  <si>
    <t>Krässig Johnny</t>
  </si>
  <si>
    <t>Battilana Ivano</t>
  </si>
  <si>
    <t>Rothenberger Simon</t>
  </si>
  <si>
    <t>Battilana Joel</t>
  </si>
  <si>
    <t>Kaiser Paul</t>
  </si>
  <si>
    <t>Zangger Ernst</t>
  </si>
  <si>
    <t>Fluri Laura</t>
  </si>
  <si>
    <t>Schneider Roger</t>
  </si>
  <si>
    <t>Schmid Fritz</t>
  </si>
  <si>
    <t>Kressig Flurin</t>
  </si>
  <si>
    <t>Maag Heinz</t>
  </si>
  <si>
    <t>Thomann Stefan</t>
  </si>
  <si>
    <t>Kassel Marco</t>
  </si>
  <si>
    <t>Näscher Hansjörg</t>
  </si>
  <si>
    <t>Thöny Beat</t>
  </si>
  <si>
    <t>Kaiser René</t>
  </si>
  <si>
    <t>Sonderegger Alfred</t>
  </si>
  <si>
    <t>Lippuner Silvia</t>
  </si>
  <si>
    <t>Gabathuler, Christian</t>
  </si>
  <si>
    <t>Heimberg Werner</t>
  </si>
  <si>
    <t>Hehli Terry</t>
  </si>
  <si>
    <t>Gabathuler, Roman</t>
  </si>
  <si>
    <t>Rüdisüli Markus</t>
  </si>
  <si>
    <t>Gabathuler Franz</t>
  </si>
  <si>
    <t>Hammad Mostafa</t>
  </si>
  <si>
    <t>Kressig Jan</t>
  </si>
  <si>
    <t>Koch Christian</t>
  </si>
  <si>
    <t>Zogg Hans</t>
  </si>
  <si>
    <t>Leuzinger Andreas</t>
  </si>
  <si>
    <t>Stricker Sandro</t>
  </si>
  <si>
    <t>Tobler Gian</t>
  </si>
  <si>
    <t>Willi Thomas</t>
  </si>
  <si>
    <t>Lippuner Peter</t>
  </si>
  <si>
    <t>Gantenbein Ulrich</t>
  </si>
  <si>
    <t>Vögeli Ursula</t>
  </si>
  <si>
    <t>Rohrer Jürg</t>
  </si>
  <si>
    <t>Schlegel Jakob</t>
  </si>
  <si>
    <t>Willi Stefan</t>
  </si>
  <si>
    <t>Thomann Remo</t>
  </si>
  <si>
    <t>Schlegel Jasmin</t>
  </si>
  <si>
    <t>Lufi Christian</t>
  </si>
  <si>
    <t>Dutler Flurin</t>
  </si>
  <si>
    <t>Kressig Göpf</t>
  </si>
  <si>
    <t>Mannhart Mario</t>
  </si>
  <si>
    <t>Bösch Ingeborg</t>
  </si>
  <si>
    <t>Wohlwend Erwin</t>
  </si>
  <si>
    <t>Voppichler Marc</t>
  </si>
  <si>
    <t>Lenherr Monika</t>
  </si>
  <si>
    <t>Guntli Gian</t>
  </si>
  <si>
    <t>Kaiser Yvonne</t>
  </si>
  <si>
    <t>Lenherr Hanspeter</t>
  </si>
  <si>
    <t>Farrèr Adrian</t>
  </si>
  <si>
    <t>Dutler Emma</t>
  </si>
  <si>
    <t>Scherrer Mario</t>
  </si>
  <si>
    <t>Zingg Dominic</t>
  </si>
  <si>
    <t>Zimmermann Hansruedi</t>
  </si>
  <si>
    <t>Gabathuler, Hanskaspar</t>
  </si>
  <si>
    <t>Gugger Walter</t>
  </si>
  <si>
    <t>Blumer Joel</t>
  </si>
  <si>
    <t>Battilana Mirco</t>
  </si>
  <si>
    <t>Graf Renato</t>
  </si>
  <si>
    <t>Dutler Bruno</t>
  </si>
  <si>
    <t>Eggenberger Heinrich</t>
  </si>
  <si>
    <t>Jarc David</t>
  </si>
  <si>
    <t>Galbier Erwin</t>
  </si>
  <si>
    <t>Kressig Ewald</t>
  </si>
  <si>
    <t>Gabathuler, Martin</t>
  </si>
  <si>
    <t>Meier Fabian</t>
  </si>
  <si>
    <t>Mannhart Joel</t>
  </si>
  <si>
    <t>Mannhart Beat</t>
  </si>
  <si>
    <t>Strahm Peter</t>
  </si>
  <si>
    <t>Wüst Fredi</t>
  </si>
  <si>
    <t>Schwendener Flavio</t>
  </si>
  <si>
    <t>Gabathuler Heinrich</t>
  </si>
  <si>
    <t>Fuchs Heinrich</t>
  </si>
  <si>
    <t>Heeb Alfred</t>
  </si>
  <si>
    <t>Gschwend Robert</t>
  </si>
  <si>
    <t>Lenherr Roger</t>
  </si>
  <si>
    <t>Scherzinger Anton</t>
  </si>
  <si>
    <t>Thöny Sabrina</t>
  </si>
  <si>
    <t>Lampert Rainer</t>
  </si>
  <si>
    <t>Pfiffner Martin</t>
  </si>
  <si>
    <t>Gabathuler Mathias</t>
  </si>
  <si>
    <t>Bösch Robert</t>
  </si>
  <si>
    <t>Zimmermann Dolores</t>
  </si>
  <si>
    <t>Werdenberger Cup 2019      Resultate Feldschiessen       300 Meter</t>
  </si>
  <si>
    <t>Jg</t>
  </si>
  <si>
    <t xml:space="preserve">Auslosung durch Rita Pfiffner </t>
  </si>
  <si>
    <t>O</t>
  </si>
  <si>
    <t>Werdenberger Cup 2019      Resultate Speckschiessen       300 Meter</t>
  </si>
  <si>
    <t>Auslosung durch Nina Davatz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</si>
</sst>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.0_ ;_ * \-#,##0.0_ ;_ * &quot;-&quot;??_ ;_ @_ 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115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</xf>
    <xf numFmtId="165" fontId="2" fillId="0" borderId="18" xfId="1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164" fontId="5" fillId="0" borderId="3" xfId="2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" fontId="0" fillId="4" borderId="0" xfId="0" applyNumberFormat="1" applyFill="1" applyAlignment="1" applyProtection="1">
      <alignment horizontal="center" vertical="center"/>
    </xf>
    <xf numFmtId="165" fontId="0" fillId="0" borderId="0" xfId="1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1" fontId="0" fillId="0" borderId="0" xfId="0" applyNumberForma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" fontId="0" fillId="0" borderId="2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64" fontId="0" fillId="0" borderId="2" xfId="0" applyNumberForma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 textRotation="90" wrapText="1"/>
    </xf>
    <xf numFmtId="0" fontId="2" fillId="3" borderId="5" xfId="0" applyFont="1" applyFill="1" applyBorder="1" applyAlignment="1" applyProtection="1">
      <alignment vertical="center" textRotation="90" wrapText="1"/>
    </xf>
    <xf numFmtId="0" fontId="2" fillId="5" borderId="5" xfId="0" applyFont="1" applyFill="1" applyBorder="1" applyAlignment="1" applyProtection="1">
      <alignment vertical="center" textRotation="90" wrapText="1"/>
    </xf>
    <xf numFmtId="0" fontId="5" fillId="0" borderId="2" xfId="0" applyFont="1" applyFill="1" applyBorder="1" applyAlignment="1" applyProtection="1">
      <alignment horizontal="left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horizontal="center" vertical="center"/>
    </xf>
    <xf numFmtId="1" fontId="0" fillId="0" borderId="3" xfId="0" applyNumberForma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164" fontId="0" fillId="0" borderId="6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64" fontId="5" fillId="3" borderId="3" xfId="2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49" fontId="1" fillId="3" borderId="3" xfId="0" applyNumberFormat="1" applyFont="1" applyFill="1" applyBorder="1" applyAlignment="1" applyProtection="1">
      <alignment horizontal="center" vertical="center"/>
    </xf>
    <xf numFmtId="0" fontId="0" fillId="3" borderId="2" xfId="0" applyNumberFormat="1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center" vertical="center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/>
    </xf>
    <xf numFmtId="1" fontId="0" fillId="0" borderId="2" xfId="0" applyNumberForma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textRotation="90"/>
    </xf>
    <xf numFmtId="0" fontId="2" fillId="5" borderId="14" xfId="0" applyFont="1" applyFill="1" applyBorder="1" applyAlignment="1" applyProtection="1">
      <alignment horizontal="center" vertical="center" textRotation="90"/>
    </xf>
    <xf numFmtId="0" fontId="2" fillId="5" borderId="15" xfId="0" applyFont="1" applyFill="1" applyBorder="1" applyAlignment="1" applyProtection="1">
      <alignment horizontal="center" vertical="center" textRotation="90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14" fontId="0" fillId="0" borderId="0" xfId="0" applyNumberForma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textRotation="90"/>
    </xf>
    <xf numFmtId="0" fontId="2" fillId="2" borderId="14" xfId="0" applyFont="1" applyFill="1" applyBorder="1" applyAlignment="1" applyProtection="1">
      <alignment horizontal="center" vertical="center" textRotation="90"/>
    </xf>
    <xf numFmtId="0" fontId="2" fillId="2" borderId="17" xfId="0" applyFont="1" applyFill="1" applyBorder="1" applyAlignment="1" applyProtection="1">
      <alignment vertical="center" textRotation="90" wrapText="1"/>
    </xf>
    <xf numFmtId="0" fontId="2" fillId="3" borderId="4" xfId="0" applyFont="1" applyFill="1" applyBorder="1" applyAlignment="1" applyProtection="1">
      <alignment vertical="center" textRotation="90" wrapText="1"/>
    </xf>
    <xf numFmtId="0" fontId="0" fillId="0" borderId="19" xfId="0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vertical="center" textRotation="90" wrapText="1"/>
    </xf>
    <xf numFmtId="0" fontId="2" fillId="5" borderId="4" xfId="0" applyFont="1" applyFill="1" applyBorder="1" applyAlignment="1" applyProtection="1">
      <alignment vertical="center" textRotation="90" wrapText="1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6" borderId="17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2" fillId="6" borderId="17" xfId="0" applyFont="1" applyFill="1" applyBorder="1" applyAlignment="1" applyProtection="1">
      <alignment horizontal="center" vertical="center" textRotation="90"/>
    </xf>
    <xf numFmtId="0" fontId="2" fillId="6" borderId="5" xfId="0" applyFont="1" applyFill="1" applyBorder="1" applyAlignment="1" applyProtection="1">
      <alignment horizontal="center" vertical="center" textRotation="90"/>
    </xf>
    <xf numFmtId="0" fontId="2" fillId="6" borderId="17" xfId="0" applyFont="1" applyFill="1" applyBorder="1" applyAlignment="1" applyProtection="1">
      <alignment horizontal="center" vertical="center" textRotation="90" wrapText="1"/>
    </xf>
    <xf numFmtId="0" fontId="2" fillId="6" borderId="5" xfId="0" applyFont="1" applyFill="1" applyBorder="1" applyAlignment="1" applyProtection="1">
      <alignment horizontal="center" vertical="center" textRotation="90" wrapText="1"/>
    </xf>
    <xf numFmtId="0" fontId="2" fillId="6" borderId="4" xfId="0" applyFont="1" applyFill="1" applyBorder="1" applyAlignment="1" applyProtection="1">
      <alignment horizontal="center" vertical="center" textRotation="90" wrapText="1"/>
    </xf>
  </cellXfs>
  <cellStyles count="4">
    <cellStyle name="Komma" xfId="1" builtinId="3"/>
    <cellStyle name="Standard" xfId="0" builtinId="0"/>
    <cellStyle name="Standard 2" xfId="2" xr:uid="{00000000-0005-0000-0000-000002000000}"/>
    <cellStyle name="Standard 5" xfId="3" xr:uid="{00000000-0005-0000-0000-000003000000}"/>
  </cellStyles>
  <dxfs count="0"/>
  <tableStyles count="0" defaultTableStyle="TableStyleMedium2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showGridLines="0" workbookViewId="0">
      <selection sqref="A1:F1"/>
    </sheetView>
  </sheetViews>
  <sheetFormatPr baseColWidth="10" defaultRowHeight="12.75" x14ac:dyDescent="0.2"/>
  <cols>
    <col min="1" max="6" width="14.7109375" style="2" customWidth="1"/>
    <col min="7" max="7" width="13.5703125" style="2" customWidth="1"/>
    <col min="8" max="16384" width="11.42578125" style="2"/>
  </cols>
  <sheetData>
    <row r="1" spans="1:6" ht="39" customHeight="1" x14ac:dyDescent="0.2">
      <c r="A1" s="73" t="s">
        <v>31</v>
      </c>
      <c r="B1" s="73"/>
      <c r="C1" s="73"/>
      <c r="D1" s="73"/>
      <c r="E1" s="73"/>
      <c r="F1" s="73"/>
    </row>
    <row r="2" spans="1:6" ht="14.25" customHeight="1" x14ac:dyDescent="0.2"/>
    <row r="3" spans="1:6" ht="24.95" customHeight="1" x14ac:dyDescent="0.2"/>
    <row r="4" spans="1:6" ht="24.95" customHeight="1" x14ac:dyDescent="0.2">
      <c r="A4" s="74" t="s">
        <v>19</v>
      </c>
      <c r="B4" s="75"/>
      <c r="C4" s="75"/>
      <c r="D4" s="75"/>
      <c r="E4" s="75"/>
      <c r="F4" s="76"/>
    </row>
    <row r="5" spans="1:6" ht="24.95" customHeight="1" x14ac:dyDescent="0.2">
      <c r="A5" s="77" t="s">
        <v>32</v>
      </c>
      <c r="B5" s="78"/>
      <c r="C5" s="78"/>
      <c r="D5" s="78"/>
      <c r="E5" s="78"/>
      <c r="F5" s="79"/>
    </row>
    <row r="6" spans="1:6" ht="24.95" customHeight="1" x14ac:dyDescent="0.2"/>
    <row r="7" spans="1:6" ht="24.95" customHeight="1" x14ac:dyDescent="0.2"/>
    <row r="8" spans="1:6" ht="24.95" customHeight="1" x14ac:dyDescent="0.2">
      <c r="A8" s="74" t="s">
        <v>15</v>
      </c>
      <c r="B8" s="75"/>
      <c r="C8" s="75"/>
      <c r="D8" s="75"/>
      <c r="E8" s="75"/>
      <c r="F8" s="76"/>
    </row>
    <row r="9" spans="1:6" ht="24.95" customHeight="1" x14ac:dyDescent="0.2">
      <c r="A9" s="77" t="s">
        <v>33</v>
      </c>
      <c r="B9" s="78"/>
      <c r="C9" s="78"/>
      <c r="D9" s="78"/>
      <c r="E9" s="78"/>
      <c r="F9" s="79"/>
    </row>
    <row r="10" spans="1:6" ht="24.95" customHeight="1" x14ac:dyDescent="0.2"/>
    <row r="11" spans="1:6" ht="24.95" customHeight="1" x14ac:dyDescent="0.2"/>
    <row r="12" spans="1:6" ht="24.95" customHeight="1" x14ac:dyDescent="0.2">
      <c r="A12" s="74" t="s">
        <v>10</v>
      </c>
      <c r="B12" s="75"/>
      <c r="C12" s="75"/>
      <c r="D12" s="75"/>
      <c r="E12" s="75"/>
      <c r="F12" s="76"/>
    </row>
    <row r="13" spans="1:6" ht="24.95" customHeight="1" x14ac:dyDescent="0.2">
      <c r="A13" s="77" t="s">
        <v>34</v>
      </c>
      <c r="B13" s="78"/>
      <c r="C13" s="78"/>
      <c r="D13" s="78"/>
      <c r="E13" s="78"/>
      <c r="F13" s="79"/>
    </row>
    <row r="14" spans="1:6" ht="24.95" customHeight="1" x14ac:dyDescent="0.2"/>
    <row r="15" spans="1:6" ht="24.95" customHeight="1" x14ac:dyDescent="0.2"/>
    <row r="16" spans="1:6" ht="24.95" customHeight="1" x14ac:dyDescent="0.2">
      <c r="A16" s="74" t="s">
        <v>16</v>
      </c>
      <c r="B16" s="75"/>
      <c r="C16" s="75"/>
      <c r="D16" s="75"/>
      <c r="E16" s="75"/>
      <c r="F16" s="76"/>
    </row>
    <row r="17" spans="1:6" ht="24.95" customHeight="1" x14ac:dyDescent="0.2">
      <c r="A17" s="77" t="s">
        <v>35</v>
      </c>
      <c r="B17" s="78"/>
      <c r="C17" s="78"/>
      <c r="D17" s="78"/>
      <c r="E17" s="78"/>
      <c r="F17" s="79"/>
    </row>
    <row r="18" spans="1:6" ht="24.95" customHeight="1" x14ac:dyDescent="0.2"/>
    <row r="19" spans="1:6" ht="24.95" customHeight="1" x14ac:dyDescent="0.2"/>
    <row r="20" spans="1:6" ht="24.95" customHeight="1" x14ac:dyDescent="0.2">
      <c r="A20" s="74" t="s">
        <v>17</v>
      </c>
      <c r="B20" s="75"/>
      <c r="C20" s="75"/>
      <c r="D20" s="75"/>
      <c r="E20" s="75"/>
      <c r="F20" s="76"/>
    </row>
    <row r="21" spans="1:6" ht="24.95" customHeight="1" x14ac:dyDescent="0.2">
      <c r="A21" s="77" t="s">
        <v>36</v>
      </c>
      <c r="B21" s="78"/>
      <c r="C21" s="78"/>
      <c r="D21" s="78"/>
      <c r="E21" s="78"/>
      <c r="F21" s="79"/>
    </row>
    <row r="22" spans="1:6" ht="24.95" customHeight="1" x14ac:dyDescent="0.2"/>
    <row r="23" spans="1:6" ht="29.25" customHeight="1" x14ac:dyDescent="0.2"/>
    <row r="24" spans="1:6" ht="60.75" customHeight="1" x14ac:dyDescent="0.2">
      <c r="A24" s="81" t="s">
        <v>8</v>
      </c>
      <c r="B24" s="81"/>
      <c r="C24" s="81"/>
      <c r="D24" s="81"/>
      <c r="E24" s="81"/>
      <c r="F24" s="81"/>
    </row>
    <row r="25" spans="1:6" ht="20.25" x14ac:dyDescent="0.2">
      <c r="A25" s="3"/>
    </row>
    <row r="26" spans="1:6" ht="20.25" x14ac:dyDescent="0.2">
      <c r="A26" s="3"/>
    </row>
    <row r="27" spans="1:6" ht="20.25" x14ac:dyDescent="0.2">
      <c r="A27" s="3"/>
    </row>
    <row r="29" spans="1:6" x14ac:dyDescent="0.2">
      <c r="A29" s="80" t="s">
        <v>18</v>
      </c>
      <c r="B29" s="80"/>
      <c r="C29" s="80"/>
      <c r="D29" s="80"/>
      <c r="E29" s="80"/>
      <c r="F29" s="80"/>
    </row>
  </sheetData>
  <sheetProtection password="C4E0" sheet="1" objects="1" scenarios="1"/>
  <mergeCells count="13">
    <mergeCell ref="A21:F21"/>
    <mergeCell ref="A29:F29"/>
    <mergeCell ref="A4:F4"/>
    <mergeCell ref="A5:F5"/>
    <mergeCell ref="A24:F24"/>
    <mergeCell ref="A12:F12"/>
    <mergeCell ref="A13:F13"/>
    <mergeCell ref="A20:F20"/>
    <mergeCell ref="A1:F1"/>
    <mergeCell ref="A8:F8"/>
    <mergeCell ref="A9:F9"/>
    <mergeCell ref="A16:F16"/>
    <mergeCell ref="A17:F17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0"/>
  <sheetViews>
    <sheetView showZeros="0" workbookViewId="0">
      <pane ySplit="2" topLeftCell="A87" activePane="bottomLeft" state="frozen"/>
      <selection pane="bottomLeft" activeCell="B87" sqref="B87"/>
    </sheetView>
  </sheetViews>
  <sheetFormatPr baseColWidth="10" defaultRowHeight="12.75" x14ac:dyDescent="0.2"/>
  <cols>
    <col min="1" max="1" width="4.42578125" style="15" customWidth="1"/>
    <col min="2" max="2" width="20.140625" style="19" customWidth="1"/>
    <col min="3" max="3" width="4.7109375" style="15" customWidth="1"/>
    <col min="4" max="4" width="14.7109375" style="15" customWidth="1"/>
    <col min="5" max="5" width="6" style="15" customWidth="1"/>
    <col min="6" max="6" width="5.7109375" style="15" customWidth="1"/>
    <col min="7" max="7" width="6" style="20" customWidth="1"/>
    <col min="8" max="9" width="5.7109375" style="15" customWidth="1"/>
    <col min="10" max="10" width="5.7109375" style="18" customWidth="1"/>
    <col min="11" max="11" width="8.5703125" style="1" customWidth="1"/>
    <col min="12" max="16384" width="11.42578125" style="1"/>
  </cols>
  <sheetData>
    <row r="1" spans="1:10" ht="106.5" customHeight="1" thickBot="1" x14ac:dyDescent="0.25">
      <c r="A1" s="93" t="s">
        <v>172</v>
      </c>
      <c r="B1" s="94"/>
      <c r="C1" s="94"/>
      <c r="D1" s="94"/>
      <c r="E1" s="82" t="s">
        <v>20</v>
      </c>
      <c r="F1" s="83"/>
      <c r="G1" s="82" t="s">
        <v>22</v>
      </c>
      <c r="H1" s="83"/>
      <c r="I1" s="83"/>
      <c r="J1" s="84"/>
    </row>
    <row r="2" spans="1:10" ht="18" customHeight="1" thickBot="1" x14ac:dyDescent="0.25">
      <c r="A2" s="4" t="s">
        <v>6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3</v>
      </c>
      <c r="H2" s="6" t="s">
        <v>4</v>
      </c>
      <c r="I2" s="6" t="s">
        <v>9</v>
      </c>
      <c r="J2" s="8" t="s">
        <v>5</v>
      </c>
    </row>
    <row r="3" spans="1:10" ht="17.100000000000001" customHeight="1" x14ac:dyDescent="0.2">
      <c r="A3" s="87">
        <v>1</v>
      </c>
      <c r="B3" s="49" t="s">
        <v>38</v>
      </c>
      <c r="C3" s="50">
        <v>1992</v>
      </c>
      <c r="D3" s="50" t="s">
        <v>39</v>
      </c>
      <c r="E3" s="50">
        <v>90</v>
      </c>
      <c r="F3" s="50">
        <v>92</v>
      </c>
      <c r="G3" s="51">
        <v>90</v>
      </c>
      <c r="H3" s="52">
        <v>66</v>
      </c>
      <c r="I3" s="53"/>
      <c r="J3" s="54">
        <f>IF(G3="K",H3*1.02,IF(G3=90,H3*1.02,IF(G3="57 02",H3*1.04,IF(G3="57 03",H3*1,IF(G3="S",H3*0.98,IF(G3="FW",H3*0.98,))))))</f>
        <v>67.320000000000007</v>
      </c>
    </row>
    <row r="4" spans="1:10" ht="17.100000000000001" customHeight="1" x14ac:dyDescent="0.2">
      <c r="A4" s="88"/>
      <c r="B4" s="42" t="s">
        <v>40</v>
      </c>
      <c r="C4" s="43">
        <v>1999</v>
      </c>
      <c r="D4" s="43" t="s">
        <v>41</v>
      </c>
      <c r="E4" s="43">
        <v>90</v>
      </c>
      <c r="F4" s="43">
        <v>78</v>
      </c>
      <c r="G4" s="44">
        <v>90</v>
      </c>
      <c r="H4" s="45">
        <v>62</v>
      </c>
      <c r="I4" s="46"/>
      <c r="J4" s="13">
        <f t="shared" ref="J4:J67" si="0">IF(G4="K",H4*1.02,IF(G4=90,H4*1.02,IF(G4="57 02",H4*1.04,IF(G4="57 03",H4*1,IF(G4="S",H4*0.98,IF(G4="FW",H4*0.98,))))))</f>
        <v>63.24</v>
      </c>
    </row>
    <row r="5" spans="1:10" ht="17.100000000000001" customHeight="1" x14ac:dyDescent="0.2">
      <c r="A5" s="89">
        <v>2</v>
      </c>
      <c r="B5" s="42" t="s">
        <v>42</v>
      </c>
      <c r="C5" s="43">
        <v>1953</v>
      </c>
      <c r="D5" s="43" t="s">
        <v>43</v>
      </c>
      <c r="E5" s="43" t="s">
        <v>26</v>
      </c>
      <c r="F5" s="43">
        <v>92</v>
      </c>
      <c r="G5" s="44" t="s">
        <v>26</v>
      </c>
      <c r="H5" s="44">
        <v>60</v>
      </c>
      <c r="I5" s="46"/>
      <c r="J5" s="13">
        <f t="shared" si="0"/>
        <v>61.2</v>
      </c>
    </row>
    <row r="6" spans="1:10" ht="17.100000000000001" customHeight="1" x14ac:dyDescent="0.2">
      <c r="A6" s="88"/>
      <c r="B6" s="49" t="s">
        <v>44</v>
      </c>
      <c r="C6" s="50">
        <v>2002</v>
      </c>
      <c r="D6" s="50" t="s">
        <v>39</v>
      </c>
      <c r="E6" s="50">
        <v>90</v>
      </c>
      <c r="F6" s="50">
        <v>88</v>
      </c>
      <c r="G6" s="51">
        <v>90</v>
      </c>
      <c r="H6" s="52">
        <v>62</v>
      </c>
      <c r="I6" s="53"/>
      <c r="J6" s="54">
        <f t="shared" si="0"/>
        <v>63.24</v>
      </c>
    </row>
    <row r="7" spans="1:10" ht="17.100000000000001" customHeight="1" x14ac:dyDescent="0.2">
      <c r="A7" s="89">
        <v>3</v>
      </c>
      <c r="B7" s="49" t="s">
        <v>45</v>
      </c>
      <c r="C7" s="50">
        <v>2001</v>
      </c>
      <c r="D7" s="50" t="s">
        <v>39</v>
      </c>
      <c r="E7" s="50">
        <v>90</v>
      </c>
      <c r="F7" s="50">
        <v>91</v>
      </c>
      <c r="G7" s="52">
        <v>90</v>
      </c>
      <c r="H7" s="52">
        <v>63</v>
      </c>
      <c r="I7" s="53"/>
      <c r="J7" s="54">
        <f t="shared" si="0"/>
        <v>64.260000000000005</v>
      </c>
    </row>
    <row r="8" spans="1:10" ht="17.100000000000001" customHeight="1" x14ac:dyDescent="0.2">
      <c r="A8" s="88"/>
      <c r="B8" s="42" t="s">
        <v>46</v>
      </c>
      <c r="C8" s="43">
        <v>1998</v>
      </c>
      <c r="D8" s="43" t="s">
        <v>41</v>
      </c>
      <c r="E8" s="43">
        <v>90</v>
      </c>
      <c r="F8" s="43">
        <v>85</v>
      </c>
      <c r="G8" s="44"/>
      <c r="H8" s="44">
        <v>0</v>
      </c>
      <c r="I8" s="46"/>
      <c r="J8" s="13">
        <f t="shared" si="0"/>
        <v>0</v>
      </c>
    </row>
    <row r="9" spans="1:10" ht="17.100000000000001" customHeight="1" x14ac:dyDescent="0.2">
      <c r="A9" s="89">
        <v>4</v>
      </c>
      <c r="B9" s="42" t="s">
        <v>47</v>
      </c>
      <c r="C9" s="43">
        <v>1953</v>
      </c>
      <c r="D9" s="43" t="s">
        <v>48</v>
      </c>
      <c r="E9" s="43" t="s">
        <v>24</v>
      </c>
      <c r="F9" s="43">
        <v>92</v>
      </c>
      <c r="G9" s="45" t="s">
        <v>25</v>
      </c>
      <c r="H9" s="45">
        <v>63</v>
      </c>
      <c r="I9" s="46"/>
      <c r="J9" s="13">
        <f t="shared" si="0"/>
        <v>63</v>
      </c>
    </row>
    <row r="10" spans="1:10" ht="17.100000000000001" customHeight="1" x14ac:dyDescent="0.2">
      <c r="A10" s="88"/>
      <c r="B10" s="49" t="s">
        <v>49</v>
      </c>
      <c r="C10" s="50">
        <v>1954</v>
      </c>
      <c r="D10" s="50" t="s">
        <v>50</v>
      </c>
      <c r="E10" s="50" t="s">
        <v>25</v>
      </c>
      <c r="F10" s="50">
        <v>88</v>
      </c>
      <c r="G10" s="52" t="s">
        <v>25</v>
      </c>
      <c r="H10" s="52">
        <v>66</v>
      </c>
      <c r="I10" s="53"/>
      <c r="J10" s="54">
        <f t="shared" si="0"/>
        <v>66</v>
      </c>
    </row>
    <row r="11" spans="1:10" ht="17.100000000000001" customHeight="1" x14ac:dyDescent="0.2">
      <c r="A11" s="89">
        <v>5</v>
      </c>
      <c r="B11" s="42" t="s">
        <v>51</v>
      </c>
      <c r="C11" s="43">
        <v>1994</v>
      </c>
      <c r="D11" s="43" t="s">
        <v>48</v>
      </c>
      <c r="E11" s="43">
        <v>90</v>
      </c>
      <c r="F11" s="43">
        <v>91</v>
      </c>
      <c r="G11" s="45">
        <v>90</v>
      </c>
      <c r="H11" s="45">
        <v>58</v>
      </c>
      <c r="I11" s="46"/>
      <c r="J11" s="13">
        <f t="shared" si="0"/>
        <v>59.160000000000004</v>
      </c>
    </row>
    <row r="12" spans="1:10" ht="17.100000000000001" customHeight="1" x14ac:dyDescent="0.2">
      <c r="A12" s="88"/>
      <c r="B12" s="49" t="s">
        <v>52</v>
      </c>
      <c r="C12" s="50">
        <v>1989</v>
      </c>
      <c r="D12" s="50" t="s">
        <v>39</v>
      </c>
      <c r="E12" s="50" t="s">
        <v>25</v>
      </c>
      <c r="F12" s="50">
        <v>93</v>
      </c>
      <c r="G12" s="52" t="s">
        <v>25</v>
      </c>
      <c r="H12" s="52">
        <v>68</v>
      </c>
      <c r="I12" s="53"/>
      <c r="J12" s="54">
        <f t="shared" si="0"/>
        <v>68</v>
      </c>
    </row>
    <row r="13" spans="1:10" ht="17.100000000000001" customHeight="1" x14ac:dyDescent="0.2">
      <c r="A13" s="89">
        <v>6</v>
      </c>
      <c r="B13" s="49" t="s">
        <v>53</v>
      </c>
      <c r="C13" s="50">
        <v>1943</v>
      </c>
      <c r="D13" s="50" t="s">
        <v>41</v>
      </c>
      <c r="E13" s="50" t="s">
        <v>23</v>
      </c>
      <c r="F13" s="50">
        <v>91</v>
      </c>
      <c r="G13" s="51" t="s">
        <v>26</v>
      </c>
      <c r="H13" s="52">
        <v>66</v>
      </c>
      <c r="I13" s="53"/>
      <c r="J13" s="54">
        <f t="shared" si="0"/>
        <v>67.320000000000007</v>
      </c>
    </row>
    <row r="14" spans="1:10" ht="17.100000000000001" customHeight="1" x14ac:dyDescent="0.2">
      <c r="A14" s="88"/>
      <c r="B14" s="42" t="s">
        <v>54</v>
      </c>
      <c r="C14" s="43">
        <v>1956</v>
      </c>
      <c r="D14" s="43" t="s">
        <v>39</v>
      </c>
      <c r="E14" s="43" t="s">
        <v>23</v>
      </c>
      <c r="F14" s="43">
        <v>93</v>
      </c>
      <c r="G14" s="45" t="s">
        <v>25</v>
      </c>
      <c r="H14" s="45">
        <v>62</v>
      </c>
      <c r="I14" s="46"/>
      <c r="J14" s="13">
        <f t="shared" si="0"/>
        <v>62</v>
      </c>
    </row>
    <row r="15" spans="1:10" ht="17.100000000000001" customHeight="1" x14ac:dyDescent="0.2">
      <c r="A15" s="89">
        <v>7</v>
      </c>
      <c r="B15" s="49" t="s">
        <v>55</v>
      </c>
      <c r="C15" s="50">
        <v>2002</v>
      </c>
      <c r="D15" s="50" t="s">
        <v>41</v>
      </c>
      <c r="E15" s="50">
        <v>90</v>
      </c>
      <c r="F15" s="50">
        <v>88</v>
      </c>
      <c r="G15" s="52">
        <v>90</v>
      </c>
      <c r="H15" s="52">
        <v>63</v>
      </c>
      <c r="I15" s="53"/>
      <c r="J15" s="54">
        <f t="shared" si="0"/>
        <v>64.260000000000005</v>
      </c>
    </row>
    <row r="16" spans="1:10" ht="17.100000000000001" customHeight="1" x14ac:dyDescent="0.2">
      <c r="A16" s="88"/>
      <c r="B16" s="42" t="s">
        <v>56</v>
      </c>
      <c r="C16" s="43">
        <v>2002</v>
      </c>
      <c r="D16" s="43" t="s">
        <v>39</v>
      </c>
      <c r="E16" s="43">
        <v>90</v>
      </c>
      <c r="F16" s="43">
        <v>84</v>
      </c>
      <c r="G16" s="45">
        <v>90</v>
      </c>
      <c r="H16" s="45">
        <v>59</v>
      </c>
      <c r="I16" s="46"/>
      <c r="J16" s="13">
        <f t="shared" si="0"/>
        <v>60.18</v>
      </c>
    </row>
    <row r="17" spans="1:10" ht="17.100000000000001" customHeight="1" x14ac:dyDescent="0.2">
      <c r="A17" s="89">
        <v>8</v>
      </c>
      <c r="B17" s="42" t="s">
        <v>57</v>
      </c>
      <c r="C17" s="43">
        <v>1948</v>
      </c>
      <c r="D17" s="43" t="s">
        <v>39</v>
      </c>
      <c r="E17" s="43" t="s">
        <v>25</v>
      </c>
      <c r="F17" s="43">
        <v>88</v>
      </c>
      <c r="G17" s="45" t="s">
        <v>25</v>
      </c>
      <c r="H17" s="45">
        <v>57</v>
      </c>
      <c r="I17" s="46"/>
      <c r="J17" s="13">
        <f t="shared" si="0"/>
        <v>57</v>
      </c>
    </row>
    <row r="18" spans="1:10" ht="17.100000000000001" customHeight="1" x14ac:dyDescent="0.2">
      <c r="A18" s="88"/>
      <c r="B18" s="49" t="s">
        <v>58</v>
      </c>
      <c r="C18" s="50">
        <v>1971</v>
      </c>
      <c r="D18" s="50" t="s">
        <v>59</v>
      </c>
      <c r="E18" s="50" t="s">
        <v>23</v>
      </c>
      <c r="F18" s="50">
        <v>93</v>
      </c>
      <c r="G18" s="52" t="s">
        <v>26</v>
      </c>
      <c r="H18" s="52">
        <v>68</v>
      </c>
      <c r="I18" s="53"/>
      <c r="J18" s="54">
        <f t="shared" si="0"/>
        <v>69.36</v>
      </c>
    </row>
    <row r="19" spans="1:10" ht="17.100000000000001" customHeight="1" x14ac:dyDescent="0.2">
      <c r="A19" s="89">
        <v>9</v>
      </c>
      <c r="B19" s="49" t="s">
        <v>60</v>
      </c>
      <c r="C19" s="50">
        <v>2001</v>
      </c>
      <c r="D19" s="50" t="s">
        <v>39</v>
      </c>
      <c r="E19" s="50">
        <v>90</v>
      </c>
      <c r="F19" s="50">
        <v>78</v>
      </c>
      <c r="G19" s="52">
        <v>90</v>
      </c>
      <c r="H19" s="52">
        <v>65</v>
      </c>
      <c r="I19" s="53"/>
      <c r="J19" s="54">
        <f t="shared" si="0"/>
        <v>66.3</v>
      </c>
    </row>
    <row r="20" spans="1:10" ht="17.100000000000001" customHeight="1" x14ac:dyDescent="0.2">
      <c r="A20" s="88"/>
      <c r="B20" s="42" t="s">
        <v>61</v>
      </c>
      <c r="C20" s="43">
        <v>2005</v>
      </c>
      <c r="D20" s="43" t="s">
        <v>48</v>
      </c>
      <c r="E20" s="43">
        <v>90</v>
      </c>
      <c r="F20" s="43">
        <v>88</v>
      </c>
      <c r="G20" s="45">
        <v>90</v>
      </c>
      <c r="H20" s="45">
        <v>34</v>
      </c>
      <c r="I20" s="46"/>
      <c r="J20" s="13">
        <f t="shared" si="0"/>
        <v>34.68</v>
      </c>
    </row>
    <row r="21" spans="1:10" ht="17.100000000000001" customHeight="1" x14ac:dyDescent="0.2">
      <c r="A21" s="89">
        <v>10</v>
      </c>
      <c r="B21" s="49" t="s">
        <v>62</v>
      </c>
      <c r="C21" s="50">
        <v>1964</v>
      </c>
      <c r="D21" s="50" t="s">
        <v>39</v>
      </c>
      <c r="E21" s="50" t="s">
        <v>25</v>
      </c>
      <c r="F21" s="50">
        <v>92</v>
      </c>
      <c r="G21" s="52" t="s">
        <v>25</v>
      </c>
      <c r="H21" s="52">
        <v>64</v>
      </c>
      <c r="I21" s="53"/>
      <c r="J21" s="54">
        <f t="shared" si="0"/>
        <v>64</v>
      </c>
    </row>
    <row r="22" spans="1:10" ht="17.100000000000001" customHeight="1" x14ac:dyDescent="0.2">
      <c r="A22" s="88"/>
      <c r="B22" s="42" t="s">
        <v>63</v>
      </c>
      <c r="C22" s="43">
        <v>1994</v>
      </c>
      <c r="D22" s="43" t="s">
        <v>59</v>
      </c>
      <c r="E22" s="43">
        <v>90</v>
      </c>
      <c r="F22" s="43">
        <v>88</v>
      </c>
      <c r="G22" s="45">
        <v>90</v>
      </c>
      <c r="H22" s="45">
        <v>61</v>
      </c>
      <c r="I22" s="46"/>
      <c r="J22" s="13">
        <f t="shared" si="0"/>
        <v>62.22</v>
      </c>
    </row>
    <row r="23" spans="1:10" ht="17.100000000000001" customHeight="1" x14ac:dyDescent="0.2">
      <c r="A23" s="89">
        <v>11</v>
      </c>
      <c r="B23" s="42" t="s">
        <v>64</v>
      </c>
      <c r="C23" s="43">
        <v>1952</v>
      </c>
      <c r="D23" s="43" t="s">
        <v>41</v>
      </c>
      <c r="E23" s="43">
        <v>90</v>
      </c>
      <c r="F23" s="43">
        <v>90</v>
      </c>
      <c r="G23" s="45">
        <v>90</v>
      </c>
      <c r="H23" s="45">
        <v>68</v>
      </c>
      <c r="I23" s="46"/>
      <c r="J23" s="13">
        <f t="shared" si="0"/>
        <v>69.36</v>
      </c>
    </row>
    <row r="24" spans="1:10" ht="17.100000000000001" customHeight="1" x14ac:dyDescent="0.2">
      <c r="A24" s="88"/>
      <c r="B24" s="49" t="s">
        <v>65</v>
      </c>
      <c r="C24" s="50">
        <v>1951</v>
      </c>
      <c r="D24" s="50" t="s">
        <v>41</v>
      </c>
      <c r="E24" s="50" t="s">
        <v>26</v>
      </c>
      <c r="F24" s="50">
        <v>89</v>
      </c>
      <c r="G24" s="52" t="s">
        <v>26</v>
      </c>
      <c r="H24" s="52">
        <v>68</v>
      </c>
      <c r="I24" s="53" t="s">
        <v>173</v>
      </c>
      <c r="J24" s="54">
        <f t="shared" si="0"/>
        <v>69.36</v>
      </c>
    </row>
    <row r="25" spans="1:10" ht="17.100000000000001" customHeight="1" x14ac:dyDescent="0.2">
      <c r="A25" s="89">
        <v>12</v>
      </c>
      <c r="B25" s="42" t="s">
        <v>66</v>
      </c>
      <c r="C25" s="43">
        <v>1955</v>
      </c>
      <c r="D25" s="43" t="s">
        <v>41</v>
      </c>
      <c r="E25" s="43" t="s">
        <v>26</v>
      </c>
      <c r="F25" s="43">
        <v>88</v>
      </c>
      <c r="G25" s="45" t="s">
        <v>26</v>
      </c>
      <c r="H25" s="45">
        <v>65</v>
      </c>
      <c r="I25" s="48"/>
      <c r="J25" s="13">
        <f t="shared" si="0"/>
        <v>66.3</v>
      </c>
    </row>
    <row r="26" spans="1:10" ht="17.100000000000001" customHeight="1" x14ac:dyDescent="0.2">
      <c r="A26" s="88"/>
      <c r="B26" s="49" t="s">
        <v>67</v>
      </c>
      <c r="C26" s="50">
        <v>1967</v>
      </c>
      <c r="D26" s="50" t="s">
        <v>41</v>
      </c>
      <c r="E26" s="50">
        <v>90</v>
      </c>
      <c r="F26" s="50">
        <v>90</v>
      </c>
      <c r="G26" s="52">
        <v>90</v>
      </c>
      <c r="H26" s="52">
        <v>67</v>
      </c>
      <c r="I26" s="55"/>
      <c r="J26" s="54">
        <f t="shared" si="0"/>
        <v>68.34</v>
      </c>
    </row>
    <row r="27" spans="1:10" ht="17.100000000000001" customHeight="1" x14ac:dyDescent="0.2">
      <c r="A27" s="89">
        <v>13</v>
      </c>
      <c r="B27" s="42" t="s">
        <v>68</v>
      </c>
      <c r="C27" s="43">
        <v>1955</v>
      </c>
      <c r="D27" s="43" t="s">
        <v>48</v>
      </c>
      <c r="E27" s="43" t="s">
        <v>25</v>
      </c>
      <c r="F27" s="43">
        <v>87</v>
      </c>
      <c r="G27" s="45" t="s">
        <v>25</v>
      </c>
      <c r="H27" s="45">
        <v>66</v>
      </c>
      <c r="I27" s="46"/>
      <c r="J27" s="13">
        <f t="shared" si="0"/>
        <v>66</v>
      </c>
    </row>
    <row r="28" spans="1:10" ht="17.100000000000001" customHeight="1" x14ac:dyDescent="0.2">
      <c r="A28" s="88"/>
      <c r="B28" s="49" t="s">
        <v>69</v>
      </c>
      <c r="C28" s="50">
        <v>1979</v>
      </c>
      <c r="D28" s="50" t="s">
        <v>41</v>
      </c>
      <c r="E28" s="50">
        <v>90</v>
      </c>
      <c r="F28" s="50">
        <v>83</v>
      </c>
      <c r="G28" s="52">
        <v>90</v>
      </c>
      <c r="H28" s="52">
        <v>65</v>
      </c>
      <c r="I28" s="53"/>
      <c r="J28" s="54">
        <f t="shared" si="0"/>
        <v>66.3</v>
      </c>
    </row>
    <row r="29" spans="1:10" ht="17.100000000000001" customHeight="1" x14ac:dyDescent="0.2">
      <c r="A29" s="89">
        <v>14</v>
      </c>
      <c r="B29" s="42" t="s">
        <v>70</v>
      </c>
      <c r="C29" s="43">
        <v>1995</v>
      </c>
      <c r="D29" s="43" t="s">
        <v>59</v>
      </c>
      <c r="E29" s="43">
        <v>90</v>
      </c>
      <c r="F29" s="43">
        <v>87</v>
      </c>
      <c r="G29" s="45">
        <v>90</v>
      </c>
      <c r="H29" s="45">
        <v>66</v>
      </c>
      <c r="I29" s="46"/>
      <c r="J29" s="13">
        <f t="shared" si="0"/>
        <v>67.320000000000007</v>
      </c>
    </row>
    <row r="30" spans="1:10" ht="17.100000000000001" customHeight="1" x14ac:dyDescent="0.2">
      <c r="A30" s="88"/>
      <c r="B30" s="49" t="s">
        <v>71</v>
      </c>
      <c r="C30" s="50">
        <v>1945</v>
      </c>
      <c r="D30" s="50" t="s">
        <v>43</v>
      </c>
      <c r="E30" s="50" t="s">
        <v>25</v>
      </c>
      <c r="F30" s="50">
        <v>88</v>
      </c>
      <c r="G30" s="52" t="s">
        <v>25</v>
      </c>
      <c r="H30" s="52">
        <v>69</v>
      </c>
      <c r="I30" s="53"/>
      <c r="J30" s="54">
        <f t="shared" si="0"/>
        <v>69</v>
      </c>
    </row>
    <row r="31" spans="1:10" ht="17.100000000000001" customHeight="1" x14ac:dyDescent="0.2">
      <c r="A31" s="89">
        <v>15</v>
      </c>
      <c r="B31" s="49" t="s">
        <v>72</v>
      </c>
      <c r="C31" s="50">
        <v>1978</v>
      </c>
      <c r="D31" s="50" t="s">
        <v>59</v>
      </c>
      <c r="E31" s="50" t="s">
        <v>23</v>
      </c>
      <c r="F31" s="50">
        <v>97</v>
      </c>
      <c r="G31" s="52" t="s">
        <v>26</v>
      </c>
      <c r="H31" s="52">
        <v>66</v>
      </c>
      <c r="I31" s="53"/>
      <c r="J31" s="54">
        <f t="shared" si="0"/>
        <v>67.320000000000007</v>
      </c>
    </row>
    <row r="32" spans="1:10" ht="17.100000000000001" customHeight="1" x14ac:dyDescent="0.2">
      <c r="A32" s="88"/>
      <c r="B32" s="42" t="s">
        <v>73</v>
      </c>
      <c r="C32" s="43">
        <v>1985</v>
      </c>
      <c r="D32" s="43" t="s">
        <v>39</v>
      </c>
      <c r="E32" s="43" t="s">
        <v>25</v>
      </c>
      <c r="F32" s="43">
        <v>93</v>
      </c>
      <c r="G32" s="45" t="s">
        <v>25</v>
      </c>
      <c r="H32" s="45">
        <v>67</v>
      </c>
      <c r="I32" s="46"/>
      <c r="J32" s="13">
        <f t="shared" si="0"/>
        <v>67</v>
      </c>
    </row>
    <row r="33" spans="1:10" ht="17.100000000000001" customHeight="1" x14ac:dyDescent="0.2">
      <c r="A33" s="89">
        <v>16</v>
      </c>
      <c r="B33" s="49" t="s">
        <v>74</v>
      </c>
      <c r="C33" s="50">
        <v>1985</v>
      </c>
      <c r="D33" s="50" t="s">
        <v>43</v>
      </c>
      <c r="E33" s="50" t="s">
        <v>26</v>
      </c>
      <c r="F33" s="50">
        <v>93</v>
      </c>
      <c r="G33" s="52" t="s">
        <v>26</v>
      </c>
      <c r="H33" s="52">
        <v>68</v>
      </c>
      <c r="I33" s="53"/>
      <c r="J33" s="54">
        <f t="shared" si="0"/>
        <v>69.36</v>
      </c>
    </row>
    <row r="34" spans="1:10" ht="17.100000000000001" customHeight="1" x14ac:dyDescent="0.2">
      <c r="A34" s="88"/>
      <c r="B34" s="42" t="s">
        <v>75</v>
      </c>
      <c r="C34" s="43">
        <v>1977</v>
      </c>
      <c r="D34" s="43" t="s">
        <v>39</v>
      </c>
      <c r="E34" s="43">
        <v>90</v>
      </c>
      <c r="F34" s="43">
        <v>91</v>
      </c>
      <c r="G34" s="45">
        <v>90</v>
      </c>
      <c r="H34" s="45">
        <v>67</v>
      </c>
      <c r="I34" s="46"/>
      <c r="J34" s="13">
        <f t="shared" si="0"/>
        <v>68.34</v>
      </c>
    </row>
    <row r="35" spans="1:10" ht="17.100000000000001" customHeight="1" x14ac:dyDescent="0.2">
      <c r="A35" s="89">
        <v>17</v>
      </c>
      <c r="B35" s="49" t="s">
        <v>76</v>
      </c>
      <c r="C35" s="50">
        <v>1954</v>
      </c>
      <c r="D35" s="50" t="s">
        <v>43</v>
      </c>
      <c r="E35" s="50" t="s">
        <v>26</v>
      </c>
      <c r="F35" s="50">
        <v>88</v>
      </c>
      <c r="G35" s="52" t="s">
        <v>26</v>
      </c>
      <c r="H35" s="52">
        <v>66</v>
      </c>
      <c r="I35" s="53"/>
      <c r="J35" s="54">
        <f t="shared" si="0"/>
        <v>67.320000000000007</v>
      </c>
    </row>
    <row r="36" spans="1:10" ht="17.100000000000001" customHeight="1" x14ac:dyDescent="0.2">
      <c r="A36" s="88"/>
      <c r="B36" s="42" t="s">
        <v>77</v>
      </c>
      <c r="C36" s="43">
        <v>1941</v>
      </c>
      <c r="D36" s="43" t="s">
        <v>48</v>
      </c>
      <c r="E36" s="43" t="s">
        <v>24</v>
      </c>
      <c r="F36" s="43">
        <v>92</v>
      </c>
      <c r="G36" s="45">
        <v>90</v>
      </c>
      <c r="H36" s="45">
        <v>57</v>
      </c>
      <c r="I36" s="46"/>
      <c r="J36" s="13">
        <f t="shared" si="0"/>
        <v>58.14</v>
      </c>
    </row>
    <row r="37" spans="1:10" ht="17.100000000000001" customHeight="1" x14ac:dyDescent="0.2">
      <c r="A37" s="89">
        <v>18</v>
      </c>
      <c r="B37" s="42" t="s">
        <v>78</v>
      </c>
      <c r="C37" s="43">
        <v>1957</v>
      </c>
      <c r="D37" s="43" t="s">
        <v>39</v>
      </c>
      <c r="E37" s="43" t="s">
        <v>25</v>
      </c>
      <c r="F37" s="43">
        <v>81</v>
      </c>
      <c r="G37" s="45" t="s">
        <v>25</v>
      </c>
      <c r="H37" s="45">
        <v>59</v>
      </c>
      <c r="I37" s="46"/>
      <c r="J37" s="13">
        <f t="shared" si="0"/>
        <v>59</v>
      </c>
    </row>
    <row r="38" spans="1:10" ht="17.100000000000001" customHeight="1" x14ac:dyDescent="0.2">
      <c r="A38" s="88"/>
      <c r="B38" s="49" t="s">
        <v>79</v>
      </c>
      <c r="C38" s="50">
        <v>2004</v>
      </c>
      <c r="D38" s="50" t="s">
        <v>48</v>
      </c>
      <c r="E38" s="50">
        <v>90</v>
      </c>
      <c r="F38" s="50">
        <v>81</v>
      </c>
      <c r="G38" s="52">
        <v>90</v>
      </c>
      <c r="H38" s="52">
        <v>61</v>
      </c>
      <c r="I38" s="53"/>
      <c r="J38" s="54">
        <f t="shared" si="0"/>
        <v>62.22</v>
      </c>
    </row>
    <row r="39" spans="1:10" ht="17.100000000000001" customHeight="1" x14ac:dyDescent="0.2">
      <c r="A39" s="89">
        <v>19</v>
      </c>
      <c r="B39" s="42" t="s">
        <v>80</v>
      </c>
      <c r="C39" s="43">
        <v>1951</v>
      </c>
      <c r="D39" s="43" t="s">
        <v>48</v>
      </c>
      <c r="E39" s="43" t="s">
        <v>27</v>
      </c>
      <c r="F39" s="43">
        <v>84</v>
      </c>
      <c r="G39" s="45" t="s">
        <v>27</v>
      </c>
      <c r="H39" s="45">
        <v>59</v>
      </c>
      <c r="I39" s="46"/>
      <c r="J39" s="13">
        <f t="shared" si="0"/>
        <v>61.36</v>
      </c>
    </row>
    <row r="40" spans="1:10" ht="17.100000000000001" customHeight="1" x14ac:dyDescent="0.2">
      <c r="A40" s="88"/>
      <c r="B40" s="49" t="s">
        <v>81</v>
      </c>
      <c r="C40" s="50">
        <v>1982</v>
      </c>
      <c r="D40" s="50" t="s">
        <v>43</v>
      </c>
      <c r="E40" s="50" t="s">
        <v>23</v>
      </c>
      <c r="F40" s="50">
        <v>87</v>
      </c>
      <c r="G40" s="52">
        <v>90</v>
      </c>
      <c r="H40" s="52">
        <v>67</v>
      </c>
      <c r="I40" s="53"/>
      <c r="J40" s="54">
        <f t="shared" si="0"/>
        <v>68.34</v>
      </c>
    </row>
    <row r="41" spans="1:10" ht="17.100000000000001" customHeight="1" x14ac:dyDescent="0.2">
      <c r="A41" s="89">
        <v>20</v>
      </c>
      <c r="B41" s="42" t="s">
        <v>82</v>
      </c>
      <c r="C41" s="43">
        <v>1982</v>
      </c>
      <c r="D41" s="43" t="s">
        <v>50</v>
      </c>
      <c r="E41" s="43">
        <v>90</v>
      </c>
      <c r="F41" s="43">
        <v>96</v>
      </c>
      <c r="G41" s="45">
        <v>90</v>
      </c>
      <c r="H41" s="45">
        <v>63</v>
      </c>
      <c r="I41" s="46"/>
      <c r="J41" s="13">
        <f t="shared" si="0"/>
        <v>64.260000000000005</v>
      </c>
    </row>
    <row r="42" spans="1:10" ht="17.100000000000001" customHeight="1" x14ac:dyDescent="0.2">
      <c r="A42" s="88"/>
      <c r="B42" s="49" t="s">
        <v>83</v>
      </c>
      <c r="C42" s="50">
        <v>1996</v>
      </c>
      <c r="D42" s="50" t="s">
        <v>39</v>
      </c>
      <c r="E42" s="50" t="s">
        <v>25</v>
      </c>
      <c r="F42" s="50">
        <v>91</v>
      </c>
      <c r="G42" s="52" t="s">
        <v>25</v>
      </c>
      <c r="H42" s="52">
        <v>69</v>
      </c>
      <c r="I42" s="53"/>
      <c r="J42" s="54">
        <f t="shared" si="0"/>
        <v>69</v>
      </c>
    </row>
    <row r="43" spans="1:10" ht="17.100000000000001" customHeight="1" x14ac:dyDescent="0.2">
      <c r="A43" s="89">
        <v>21</v>
      </c>
      <c r="B43" s="42" t="s">
        <v>84</v>
      </c>
      <c r="C43" s="43">
        <v>2001</v>
      </c>
      <c r="D43" s="43" t="s">
        <v>41</v>
      </c>
      <c r="E43" s="43">
        <v>90</v>
      </c>
      <c r="F43" s="43">
        <v>84</v>
      </c>
      <c r="G43" s="45">
        <v>90</v>
      </c>
      <c r="H43" s="45">
        <v>55</v>
      </c>
      <c r="I43" s="46"/>
      <c r="J43" s="13">
        <f t="shared" si="0"/>
        <v>56.1</v>
      </c>
    </row>
    <row r="44" spans="1:10" ht="17.100000000000001" customHeight="1" x14ac:dyDescent="0.2">
      <c r="A44" s="88"/>
      <c r="B44" s="49" t="s">
        <v>85</v>
      </c>
      <c r="C44" s="50">
        <v>1977</v>
      </c>
      <c r="D44" s="50" t="s">
        <v>59</v>
      </c>
      <c r="E44" s="50" t="s">
        <v>23</v>
      </c>
      <c r="F44" s="50">
        <v>92</v>
      </c>
      <c r="G44" s="52">
        <v>90</v>
      </c>
      <c r="H44" s="52">
        <v>63</v>
      </c>
      <c r="I44" s="53"/>
      <c r="J44" s="54">
        <f t="shared" si="0"/>
        <v>64.260000000000005</v>
      </c>
    </row>
    <row r="45" spans="1:10" ht="17.100000000000001" customHeight="1" x14ac:dyDescent="0.2">
      <c r="A45" s="89">
        <v>22</v>
      </c>
      <c r="B45" s="42" t="s">
        <v>86</v>
      </c>
      <c r="C45" s="43">
        <v>1950</v>
      </c>
      <c r="D45" s="43" t="s">
        <v>59</v>
      </c>
      <c r="E45" s="43" t="s">
        <v>23</v>
      </c>
      <c r="F45" s="43">
        <v>93</v>
      </c>
      <c r="G45" s="45" t="s">
        <v>26</v>
      </c>
      <c r="H45" s="45">
        <v>63</v>
      </c>
      <c r="I45" s="46"/>
      <c r="J45" s="13">
        <f t="shared" si="0"/>
        <v>64.260000000000005</v>
      </c>
    </row>
    <row r="46" spans="1:10" ht="17.100000000000001" customHeight="1" x14ac:dyDescent="0.2">
      <c r="A46" s="88"/>
      <c r="B46" s="49" t="s">
        <v>87</v>
      </c>
      <c r="C46" s="50">
        <v>1956</v>
      </c>
      <c r="D46" s="50" t="s">
        <v>39</v>
      </c>
      <c r="E46" s="50" t="s">
        <v>25</v>
      </c>
      <c r="F46" s="50">
        <v>85</v>
      </c>
      <c r="G46" s="52" t="s">
        <v>25</v>
      </c>
      <c r="H46" s="52">
        <v>67</v>
      </c>
      <c r="I46" s="53"/>
      <c r="J46" s="54">
        <f t="shared" si="0"/>
        <v>67</v>
      </c>
    </row>
    <row r="47" spans="1:10" ht="17.100000000000001" customHeight="1" x14ac:dyDescent="0.2">
      <c r="A47" s="89">
        <v>23</v>
      </c>
      <c r="B47" s="42" t="s">
        <v>88</v>
      </c>
      <c r="C47" s="43">
        <v>1970</v>
      </c>
      <c r="D47" s="43" t="s">
        <v>43</v>
      </c>
      <c r="E47" s="43" t="s">
        <v>25</v>
      </c>
      <c r="F47" s="43">
        <v>86</v>
      </c>
      <c r="G47" s="45" t="s">
        <v>25</v>
      </c>
      <c r="H47" s="45">
        <v>63</v>
      </c>
      <c r="I47" s="46"/>
      <c r="J47" s="13">
        <f t="shared" si="0"/>
        <v>63</v>
      </c>
    </row>
    <row r="48" spans="1:10" ht="17.100000000000001" customHeight="1" x14ac:dyDescent="0.2">
      <c r="A48" s="88"/>
      <c r="B48" s="49" t="s">
        <v>89</v>
      </c>
      <c r="C48" s="50">
        <v>1995</v>
      </c>
      <c r="D48" s="50" t="s">
        <v>39</v>
      </c>
      <c r="E48" s="50" t="s">
        <v>23</v>
      </c>
      <c r="F48" s="50">
        <v>95</v>
      </c>
      <c r="G48" s="51" t="s">
        <v>25</v>
      </c>
      <c r="H48" s="52">
        <v>68</v>
      </c>
      <c r="I48" s="53"/>
      <c r="J48" s="54">
        <f t="shared" si="0"/>
        <v>68</v>
      </c>
    </row>
    <row r="49" spans="1:10" ht="17.100000000000001" customHeight="1" x14ac:dyDescent="0.2">
      <c r="A49" s="89">
        <v>24</v>
      </c>
      <c r="B49" s="42" t="s">
        <v>90</v>
      </c>
      <c r="C49" s="43">
        <v>2000</v>
      </c>
      <c r="D49" s="43" t="s">
        <v>43</v>
      </c>
      <c r="E49" s="43">
        <v>90</v>
      </c>
      <c r="F49" s="43">
        <v>96</v>
      </c>
      <c r="G49" s="45">
        <v>90</v>
      </c>
      <c r="H49" s="45">
        <v>65</v>
      </c>
      <c r="I49" s="46">
        <v>11</v>
      </c>
      <c r="J49" s="13">
        <f t="shared" si="0"/>
        <v>66.3</v>
      </c>
    </row>
    <row r="50" spans="1:10" ht="17.100000000000001" customHeight="1" x14ac:dyDescent="0.2">
      <c r="A50" s="88"/>
      <c r="B50" s="49" t="s">
        <v>91</v>
      </c>
      <c r="C50" s="50">
        <v>1962</v>
      </c>
      <c r="D50" s="50" t="s">
        <v>59</v>
      </c>
      <c r="E50" s="50" t="s">
        <v>26</v>
      </c>
      <c r="F50" s="50">
        <v>87</v>
      </c>
      <c r="G50" s="52" t="s">
        <v>26</v>
      </c>
      <c r="H50" s="52">
        <v>65</v>
      </c>
      <c r="I50" s="53">
        <v>12</v>
      </c>
      <c r="J50" s="54">
        <f t="shared" si="0"/>
        <v>66.3</v>
      </c>
    </row>
    <row r="51" spans="1:10" ht="17.100000000000001" customHeight="1" x14ac:dyDescent="0.2">
      <c r="A51" s="89">
        <v>25</v>
      </c>
      <c r="B51" s="49" t="s">
        <v>92</v>
      </c>
      <c r="C51" s="50">
        <v>1952</v>
      </c>
      <c r="D51" s="50" t="s">
        <v>39</v>
      </c>
      <c r="E51" s="50" t="s">
        <v>25</v>
      </c>
      <c r="F51" s="50">
        <v>96</v>
      </c>
      <c r="G51" s="52" t="s">
        <v>25</v>
      </c>
      <c r="H51" s="52">
        <v>67</v>
      </c>
      <c r="I51" s="53"/>
      <c r="J51" s="54">
        <f t="shared" si="0"/>
        <v>67</v>
      </c>
    </row>
    <row r="52" spans="1:10" ht="17.100000000000001" customHeight="1" x14ac:dyDescent="0.2">
      <c r="A52" s="88"/>
      <c r="B52" s="42" t="s">
        <v>93</v>
      </c>
      <c r="C52" s="43">
        <v>1999</v>
      </c>
      <c r="D52" s="43" t="s">
        <v>48</v>
      </c>
      <c r="E52" s="43">
        <v>90</v>
      </c>
      <c r="F52" s="43">
        <v>92</v>
      </c>
      <c r="G52" s="45">
        <v>90</v>
      </c>
      <c r="H52" s="45">
        <v>61</v>
      </c>
      <c r="I52" s="46"/>
      <c r="J52" s="13">
        <f t="shared" si="0"/>
        <v>62.22</v>
      </c>
    </row>
    <row r="53" spans="1:10" ht="17.100000000000001" customHeight="1" x14ac:dyDescent="0.2">
      <c r="A53" s="89">
        <v>26</v>
      </c>
      <c r="B53" s="49" t="s">
        <v>94</v>
      </c>
      <c r="C53" s="50">
        <v>1963</v>
      </c>
      <c r="D53" s="50" t="s">
        <v>48</v>
      </c>
      <c r="E53" s="50" t="s">
        <v>23</v>
      </c>
      <c r="F53" s="50">
        <v>93</v>
      </c>
      <c r="G53" s="52" t="s">
        <v>25</v>
      </c>
      <c r="H53" s="52">
        <v>71</v>
      </c>
      <c r="I53" s="53"/>
      <c r="J53" s="54">
        <f t="shared" si="0"/>
        <v>71</v>
      </c>
    </row>
    <row r="54" spans="1:10" ht="17.100000000000001" customHeight="1" x14ac:dyDescent="0.2">
      <c r="A54" s="88"/>
      <c r="B54" s="42" t="s">
        <v>95</v>
      </c>
      <c r="C54" s="43">
        <v>1947</v>
      </c>
      <c r="D54" s="43" t="s">
        <v>48</v>
      </c>
      <c r="E54" s="43" t="s">
        <v>25</v>
      </c>
      <c r="F54" s="43">
        <v>92</v>
      </c>
      <c r="G54" s="45" t="s">
        <v>25</v>
      </c>
      <c r="H54" s="45">
        <v>69</v>
      </c>
      <c r="I54" s="46"/>
      <c r="J54" s="13">
        <f t="shared" si="0"/>
        <v>69</v>
      </c>
    </row>
    <row r="55" spans="1:10" ht="17.100000000000001" customHeight="1" x14ac:dyDescent="0.2">
      <c r="A55" s="89">
        <v>27</v>
      </c>
      <c r="B55" s="49" t="s">
        <v>96</v>
      </c>
      <c r="C55" s="50">
        <v>1999</v>
      </c>
      <c r="D55" s="50" t="s">
        <v>48</v>
      </c>
      <c r="E55" s="50" t="s">
        <v>23</v>
      </c>
      <c r="F55" s="50">
        <v>92</v>
      </c>
      <c r="G55" s="52" t="s">
        <v>25</v>
      </c>
      <c r="H55" s="52">
        <v>63</v>
      </c>
      <c r="I55" s="53"/>
      <c r="J55" s="54">
        <f t="shared" si="0"/>
        <v>63</v>
      </c>
    </row>
    <row r="56" spans="1:10" ht="17.100000000000001" customHeight="1" x14ac:dyDescent="0.2">
      <c r="A56" s="88"/>
      <c r="B56" s="42" t="s">
        <v>97</v>
      </c>
      <c r="C56" s="43">
        <v>1942</v>
      </c>
      <c r="D56" s="43" t="s">
        <v>39</v>
      </c>
      <c r="E56" s="43">
        <v>90</v>
      </c>
      <c r="F56" s="43">
        <v>84</v>
      </c>
      <c r="G56" s="45">
        <v>90</v>
      </c>
      <c r="H56" s="45">
        <v>57</v>
      </c>
      <c r="I56" s="46"/>
      <c r="J56" s="13">
        <f t="shared" si="0"/>
        <v>58.14</v>
      </c>
    </row>
    <row r="57" spans="1:10" ht="17.100000000000001" customHeight="1" x14ac:dyDescent="0.2">
      <c r="A57" s="89">
        <v>28</v>
      </c>
      <c r="B57" s="49" t="s">
        <v>98</v>
      </c>
      <c r="C57" s="50">
        <v>2000</v>
      </c>
      <c r="D57" s="50" t="s">
        <v>41</v>
      </c>
      <c r="E57" s="50">
        <v>90</v>
      </c>
      <c r="F57" s="50">
        <v>85</v>
      </c>
      <c r="G57" s="52">
        <v>90</v>
      </c>
      <c r="H57" s="52">
        <v>64</v>
      </c>
      <c r="I57" s="56"/>
      <c r="J57" s="54">
        <f t="shared" si="0"/>
        <v>65.28</v>
      </c>
    </row>
    <row r="58" spans="1:10" ht="17.100000000000001" customHeight="1" x14ac:dyDescent="0.2">
      <c r="A58" s="88"/>
      <c r="B58" s="42" t="s">
        <v>99</v>
      </c>
      <c r="C58" s="43">
        <v>2005</v>
      </c>
      <c r="D58" s="43" t="s">
        <v>48</v>
      </c>
      <c r="E58" s="43">
        <v>90</v>
      </c>
      <c r="F58" s="43">
        <v>78</v>
      </c>
      <c r="G58" s="44">
        <v>90</v>
      </c>
      <c r="H58" s="45">
        <v>60</v>
      </c>
      <c r="I58" s="47"/>
      <c r="J58" s="13">
        <f t="shared" si="0"/>
        <v>61.2</v>
      </c>
    </row>
    <row r="59" spans="1:10" ht="17.100000000000001" customHeight="1" x14ac:dyDescent="0.2">
      <c r="A59" s="89">
        <v>29</v>
      </c>
      <c r="B59" s="42" t="s">
        <v>100</v>
      </c>
      <c r="C59" s="43">
        <v>1948</v>
      </c>
      <c r="D59" s="43" t="s">
        <v>39</v>
      </c>
      <c r="E59" s="43" t="s">
        <v>25</v>
      </c>
      <c r="F59" s="43">
        <v>89</v>
      </c>
      <c r="G59" s="45" t="s">
        <v>25</v>
      </c>
      <c r="H59" s="45">
        <v>55</v>
      </c>
      <c r="I59" s="46"/>
      <c r="J59" s="13">
        <f t="shared" si="0"/>
        <v>55</v>
      </c>
    </row>
    <row r="60" spans="1:10" ht="17.100000000000001" customHeight="1" x14ac:dyDescent="0.2">
      <c r="A60" s="88"/>
      <c r="B60" s="49" t="s">
        <v>101</v>
      </c>
      <c r="C60" s="50">
        <v>1958</v>
      </c>
      <c r="D60" s="50" t="s">
        <v>39</v>
      </c>
      <c r="E60" s="50" t="s">
        <v>23</v>
      </c>
      <c r="F60" s="50">
        <v>94</v>
      </c>
      <c r="G60" s="52" t="s">
        <v>25</v>
      </c>
      <c r="H60" s="52">
        <v>65</v>
      </c>
      <c r="I60" s="53"/>
      <c r="J60" s="54">
        <f t="shared" si="0"/>
        <v>65</v>
      </c>
    </row>
    <row r="61" spans="1:10" ht="17.100000000000001" customHeight="1" x14ac:dyDescent="0.2">
      <c r="A61" s="89">
        <v>30</v>
      </c>
      <c r="B61" s="42" t="s">
        <v>102</v>
      </c>
      <c r="C61" s="43">
        <v>1997</v>
      </c>
      <c r="D61" s="43" t="s">
        <v>59</v>
      </c>
      <c r="E61" s="43" t="s">
        <v>23</v>
      </c>
      <c r="F61" s="43">
        <v>92</v>
      </c>
      <c r="G61" s="45">
        <v>90</v>
      </c>
      <c r="H61" s="45">
        <v>68</v>
      </c>
      <c r="I61" s="46"/>
      <c r="J61" s="13">
        <f t="shared" si="0"/>
        <v>69.36</v>
      </c>
    </row>
    <row r="62" spans="1:10" ht="17.100000000000001" customHeight="1" x14ac:dyDescent="0.2">
      <c r="A62" s="88"/>
      <c r="B62" s="49" t="s">
        <v>103</v>
      </c>
      <c r="C62" s="50">
        <v>1954</v>
      </c>
      <c r="D62" s="50" t="s">
        <v>59</v>
      </c>
      <c r="E62" s="50" t="s">
        <v>26</v>
      </c>
      <c r="F62" s="50">
        <v>93</v>
      </c>
      <c r="G62" s="52" t="s">
        <v>26</v>
      </c>
      <c r="H62" s="52">
        <v>69</v>
      </c>
      <c r="I62" s="53"/>
      <c r="J62" s="54">
        <f t="shared" si="0"/>
        <v>70.38</v>
      </c>
    </row>
    <row r="63" spans="1:10" ht="17.100000000000001" customHeight="1" x14ac:dyDescent="0.2">
      <c r="A63" s="89">
        <v>31</v>
      </c>
      <c r="B63" s="49" t="s">
        <v>104</v>
      </c>
      <c r="C63" s="50">
        <v>1969</v>
      </c>
      <c r="D63" s="50" t="s">
        <v>59</v>
      </c>
      <c r="E63" s="50">
        <v>90</v>
      </c>
      <c r="F63" s="50">
        <v>92</v>
      </c>
      <c r="G63" s="52">
        <v>90</v>
      </c>
      <c r="H63" s="52">
        <v>67</v>
      </c>
      <c r="I63" s="53"/>
      <c r="J63" s="54">
        <f t="shared" si="0"/>
        <v>68.34</v>
      </c>
    </row>
    <row r="64" spans="1:10" ht="17.100000000000001" customHeight="1" x14ac:dyDescent="0.2">
      <c r="A64" s="88"/>
      <c r="B64" s="42" t="s">
        <v>105</v>
      </c>
      <c r="C64" s="43">
        <v>1963</v>
      </c>
      <c r="D64" s="43" t="s">
        <v>50</v>
      </c>
      <c r="E64" s="43">
        <v>90</v>
      </c>
      <c r="F64" s="43">
        <v>87</v>
      </c>
      <c r="G64" s="45">
        <v>90</v>
      </c>
      <c r="H64" s="45">
        <v>60</v>
      </c>
      <c r="I64" s="46"/>
      <c r="J64" s="13">
        <f t="shared" si="0"/>
        <v>61.2</v>
      </c>
    </row>
    <row r="65" spans="1:10" ht="17.100000000000001" customHeight="1" x14ac:dyDescent="0.2">
      <c r="A65" s="89">
        <v>32</v>
      </c>
      <c r="B65" s="49" t="s">
        <v>106</v>
      </c>
      <c r="C65" s="50">
        <v>1957</v>
      </c>
      <c r="D65" s="50" t="s">
        <v>39</v>
      </c>
      <c r="E65" s="50" t="s">
        <v>25</v>
      </c>
      <c r="F65" s="50">
        <v>80</v>
      </c>
      <c r="G65" s="52" t="s">
        <v>25</v>
      </c>
      <c r="H65" s="52">
        <v>65</v>
      </c>
      <c r="I65" s="53"/>
      <c r="J65" s="54">
        <f t="shared" si="0"/>
        <v>65</v>
      </c>
    </row>
    <row r="66" spans="1:10" ht="17.100000000000001" customHeight="1" x14ac:dyDescent="0.2">
      <c r="A66" s="88"/>
      <c r="B66" s="42" t="s">
        <v>107</v>
      </c>
      <c r="C66" s="43">
        <v>2000</v>
      </c>
      <c r="D66" s="43" t="s">
        <v>48</v>
      </c>
      <c r="E66" s="43">
        <v>90</v>
      </c>
      <c r="F66" s="43">
        <v>80</v>
      </c>
      <c r="G66" s="45">
        <v>90</v>
      </c>
      <c r="H66" s="45">
        <v>56</v>
      </c>
      <c r="I66" s="46"/>
      <c r="J66" s="13">
        <f t="shared" si="0"/>
        <v>57.120000000000005</v>
      </c>
    </row>
    <row r="67" spans="1:10" ht="17.100000000000001" customHeight="1" x14ac:dyDescent="0.2">
      <c r="A67" s="89">
        <v>33</v>
      </c>
      <c r="B67" s="42" t="s">
        <v>108</v>
      </c>
      <c r="C67" s="43">
        <v>1990</v>
      </c>
      <c r="D67" s="43" t="s">
        <v>50</v>
      </c>
      <c r="E67" s="43">
        <v>90</v>
      </c>
      <c r="F67" s="43">
        <v>92</v>
      </c>
      <c r="G67" s="45">
        <v>90</v>
      </c>
      <c r="H67" s="45">
        <v>57</v>
      </c>
      <c r="I67" s="46"/>
      <c r="J67" s="13">
        <f t="shared" si="0"/>
        <v>58.14</v>
      </c>
    </row>
    <row r="68" spans="1:10" ht="17.100000000000001" customHeight="1" x14ac:dyDescent="0.2">
      <c r="A68" s="88"/>
      <c r="B68" s="49" t="s">
        <v>109</v>
      </c>
      <c r="C68" s="50">
        <v>1980</v>
      </c>
      <c r="D68" s="50" t="s">
        <v>39</v>
      </c>
      <c r="E68" s="50">
        <v>90</v>
      </c>
      <c r="F68" s="50">
        <v>83</v>
      </c>
      <c r="G68" s="52">
        <v>90</v>
      </c>
      <c r="H68" s="52">
        <v>66</v>
      </c>
      <c r="I68" s="53"/>
      <c r="J68" s="54">
        <f t="shared" ref="J68:J130" si="1">IF(G68="K",H68*1.02,IF(G68=90,H68*1.02,IF(G68="57 02",H68*1.04,IF(G68="57 03",H68*1,IF(G68="S",H68*0.98,IF(G68="FW",H68*0.98,))))))</f>
        <v>67.320000000000007</v>
      </c>
    </row>
    <row r="69" spans="1:10" ht="17.100000000000001" customHeight="1" x14ac:dyDescent="0.2">
      <c r="A69" s="89">
        <v>34</v>
      </c>
      <c r="B69" s="42" t="s">
        <v>110</v>
      </c>
      <c r="C69" s="43">
        <v>1979</v>
      </c>
      <c r="D69" s="43" t="s">
        <v>43</v>
      </c>
      <c r="E69" s="43" t="s">
        <v>25</v>
      </c>
      <c r="F69" s="43">
        <v>81</v>
      </c>
      <c r="G69" s="45" t="s">
        <v>25</v>
      </c>
      <c r="H69" s="45">
        <v>57</v>
      </c>
      <c r="I69" s="46"/>
      <c r="J69" s="13">
        <f t="shared" si="1"/>
        <v>57</v>
      </c>
    </row>
    <row r="70" spans="1:10" ht="17.100000000000001" customHeight="1" x14ac:dyDescent="0.2">
      <c r="A70" s="88"/>
      <c r="B70" s="49" t="s">
        <v>111</v>
      </c>
      <c r="C70" s="50">
        <v>1983</v>
      </c>
      <c r="D70" s="50" t="s">
        <v>48</v>
      </c>
      <c r="E70" s="50">
        <v>90</v>
      </c>
      <c r="F70" s="50">
        <v>94</v>
      </c>
      <c r="G70" s="52" t="s">
        <v>25</v>
      </c>
      <c r="H70" s="52">
        <v>66</v>
      </c>
      <c r="I70" s="53"/>
      <c r="J70" s="54">
        <f t="shared" si="1"/>
        <v>66</v>
      </c>
    </row>
    <row r="71" spans="1:10" ht="17.100000000000001" customHeight="1" x14ac:dyDescent="0.2">
      <c r="A71" s="89">
        <v>35</v>
      </c>
      <c r="B71" s="49" t="s">
        <v>112</v>
      </c>
      <c r="C71" s="50">
        <v>1988</v>
      </c>
      <c r="D71" s="50" t="s">
        <v>48</v>
      </c>
      <c r="E71" s="50" t="s">
        <v>23</v>
      </c>
      <c r="F71" s="50">
        <v>98</v>
      </c>
      <c r="G71" s="52" t="s">
        <v>25</v>
      </c>
      <c r="H71" s="52">
        <v>61</v>
      </c>
      <c r="I71" s="53"/>
      <c r="J71" s="54">
        <f t="shared" si="1"/>
        <v>61</v>
      </c>
    </row>
    <row r="72" spans="1:10" ht="17.100000000000001" customHeight="1" x14ac:dyDescent="0.2">
      <c r="A72" s="88"/>
      <c r="B72" s="42" t="s">
        <v>113</v>
      </c>
      <c r="C72" s="43">
        <v>1992</v>
      </c>
      <c r="D72" s="43" t="s">
        <v>43</v>
      </c>
      <c r="E72" s="43" t="s">
        <v>26</v>
      </c>
      <c r="F72" s="43">
        <v>88</v>
      </c>
      <c r="G72" s="45">
        <v>90</v>
      </c>
      <c r="H72" s="45">
        <v>59</v>
      </c>
      <c r="I72" s="46"/>
      <c r="J72" s="13">
        <f t="shared" si="1"/>
        <v>60.18</v>
      </c>
    </row>
    <row r="73" spans="1:10" ht="17.100000000000001" customHeight="1" x14ac:dyDescent="0.2">
      <c r="A73" s="89">
        <v>36</v>
      </c>
      <c r="B73" s="42" t="s">
        <v>114</v>
      </c>
      <c r="C73" s="43">
        <v>1936</v>
      </c>
      <c r="D73" s="43" t="s">
        <v>43</v>
      </c>
      <c r="E73" s="43" t="s">
        <v>26</v>
      </c>
      <c r="F73" s="43">
        <v>84</v>
      </c>
      <c r="G73" s="45" t="s">
        <v>26</v>
      </c>
      <c r="H73" s="45">
        <v>52</v>
      </c>
      <c r="I73" s="46"/>
      <c r="J73" s="13">
        <f t="shared" si="1"/>
        <v>53.04</v>
      </c>
    </row>
    <row r="74" spans="1:10" ht="17.100000000000001" customHeight="1" x14ac:dyDescent="0.2">
      <c r="A74" s="88"/>
      <c r="B74" s="49" t="s">
        <v>115</v>
      </c>
      <c r="C74" s="50">
        <v>1998</v>
      </c>
      <c r="D74" s="50" t="s">
        <v>39</v>
      </c>
      <c r="E74" s="50">
        <v>90</v>
      </c>
      <c r="F74" s="50">
        <v>81</v>
      </c>
      <c r="G74" s="51">
        <v>90</v>
      </c>
      <c r="H74" s="52">
        <v>65</v>
      </c>
      <c r="I74" s="53"/>
      <c r="J74" s="54">
        <f t="shared" si="1"/>
        <v>66.3</v>
      </c>
    </row>
    <row r="75" spans="1:10" ht="17.100000000000001" customHeight="1" x14ac:dyDescent="0.2">
      <c r="A75" s="89">
        <v>37</v>
      </c>
      <c r="B75" s="42" t="s">
        <v>116</v>
      </c>
      <c r="C75" s="43">
        <v>1994</v>
      </c>
      <c r="D75" s="43" t="s">
        <v>41</v>
      </c>
      <c r="E75" s="43" t="s">
        <v>26</v>
      </c>
      <c r="F75" s="43">
        <v>80</v>
      </c>
      <c r="G75" s="45">
        <v>90</v>
      </c>
      <c r="H75" s="45">
        <v>60</v>
      </c>
      <c r="I75" s="46"/>
      <c r="J75" s="13">
        <f t="shared" si="1"/>
        <v>61.2</v>
      </c>
    </row>
    <row r="76" spans="1:10" ht="17.100000000000001" customHeight="1" x14ac:dyDescent="0.2">
      <c r="A76" s="88"/>
      <c r="B76" s="49" t="s">
        <v>117</v>
      </c>
      <c r="C76" s="50">
        <v>2001</v>
      </c>
      <c r="D76" s="50" t="s">
        <v>39</v>
      </c>
      <c r="E76" s="50">
        <v>90</v>
      </c>
      <c r="F76" s="50">
        <v>88</v>
      </c>
      <c r="G76" s="52">
        <v>90</v>
      </c>
      <c r="H76" s="52">
        <v>63</v>
      </c>
      <c r="I76" s="53"/>
      <c r="J76" s="54">
        <f t="shared" si="1"/>
        <v>64.260000000000005</v>
      </c>
    </row>
    <row r="77" spans="1:10" ht="17.100000000000001" customHeight="1" x14ac:dyDescent="0.2">
      <c r="A77" s="89">
        <v>38</v>
      </c>
      <c r="B77" s="49" t="s">
        <v>118</v>
      </c>
      <c r="C77" s="50">
        <v>1966</v>
      </c>
      <c r="D77" s="50" t="s">
        <v>39</v>
      </c>
      <c r="E77" s="50" t="s">
        <v>23</v>
      </c>
      <c r="F77" s="50">
        <v>92</v>
      </c>
      <c r="G77" s="51">
        <v>90</v>
      </c>
      <c r="H77" s="52">
        <v>67</v>
      </c>
      <c r="I77" s="53"/>
      <c r="J77" s="54">
        <f t="shared" si="1"/>
        <v>68.34</v>
      </c>
    </row>
    <row r="78" spans="1:10" ht="17.100000000000001" customHeight="1" x14ac:dyDescent="0.2">
      <c r="A78" s="88"/>
      <c r="B78" s="42" t="s">
        <v>119</v>
      </c>
      <c r="C78" s="43">
        <v>1968</v>
      </c>
      <c r="D78" s="43" t="s">
        <v>59</v>
      </c>
      <c r="E78" s="43" t="s">
        <v>23</v>
      </c>
      <c r="F78" s="43">
        <v>96</v>
      </c>
      <c r="G78" s="45">
        <v>90</v>
      </c>
      <c r="H78" s="45">
        <v>64</v>
      </c>
      <c r="I78" s="46"/>
      <c r="J78" s="13">
        <f t="shared" si="1"/>
        <v>65.28</v>
      </c>
    </row>
    <row r="79" spans="1:10" ht="17.100000000000001" customHeight="1" x14ac:dyDescent="0.2">
      <c r="A79" s="89">
        <v>39</v>
      </c>
      <c r="B79" s="42" t="s">
        <v>120</v>
      </c>
      <c r="C79" s="43">
        <v>1949</v>
      </c>
      <c r="D79" s="43" t="s">
        <v>41</v>
      </c>
      <c r="E79" s="43" t="s">
        <v>26</v>
      </c>
      <c r="F79" s="43">
        <v>89</v>
      </c>
      <c r="G79" s="45" t="s">
        <v>26</v>
      </c>
      <c r="H79" s="45">
        <v>62</v>
      </c>
      <c r="I79" s="46"/>
      <c r="J79" s="13">
        <f t="shared" si="1"/>
        <v>63.24</v>
      </c>
    </row>
    <row r="80" spans="1:10" ht="17.100000000000001" customHeight="1" x14ac:dyDescent="0.2">
      <c r="A80" s="88"/>
      <c r="B80" s="49" t="s">
        <v>121</v>
      </c>
      <c r="C80" s="50">
        <v>1984</v>
      </c>
      <c r="D80" s="50" t="s">
        <v>39</v>
      </c>
      <c r="E80" s="50" t="s">
        <v>23</v>
      </c>
      <c r="F80" s="50">
        <v>96</v>
      </c>
      <c r="G80" s="52">
        <v>90</v>
      </c>
      <c r="H80" s="52">
        <v>67</v>
      </c>
      <c r="I80" s="53"/>
      <c r="J80" s="54">
        <f t="shared" si="1"/>
        <v>68.34</v>
      </c>
    </row>
    <row r="81" spans="1:10" ht="17.100000000000001" customHeight="1" x14ac:dyDescent="0.2">
      <c r="A81" s="89">
        <v>40</v>
      </c>
      <c r="B81" s="49" t="s">
        <v>122</v>
      </c>
      <c r="C81" s="50">
        <v>1954</v>
      </c>
      <c r="D81" s="50" t="s">
        <v>39</v>
      </c>
      <c r="E81" s="50" t="s">
        <v>25</v>
      </c>
      <c r="F81" s="50">
        <v>82</v>
      </c>
      <c r="G81" s="52" t="s">
        <v>25</v>
      </c>
      <c r="H81" s="52">
        <v>63</v>
      </c>
      <c r="I81" s="53"/>
      <c r="J81" s="54">
        <f t="shared" si="1"/>
        <v>63</v>
      </c>
    </row>
    <row r="82" spans="1:10" ht="17.100000000000001" customHeight="1" x14ac:dyDescent="0.2">
      <c r="A82" s="88"/>
      <c r="B82" s="42" t="s">
        <v>123</v>
      </c>
      <c r="C82" s="43">
        <v>1959</v>
      </c>
      <c r="D82" s="43" t="s">
        <v>43</v>
      </c>
      <c r="E82" s="43" t="s">
        <v>26</v>
      </c>
      <c r="F82" s="43">
        <v>86</v>
      </c>
      <c r="G82" s="45" t="s">
        <v>26</v>
      </c>
      <c r="H82" s="45">
        <v>57</v>
      </c>
      <c r="I82" s="46"/>
      <c r="J82" s="13">
        <f t="shared" si="1"/>
        <v>58.14</v>
      </c>
    </row>
    <row r="83" spans="1:10" ht="17.100000000000001" customHeight="1" x14ac:dyDescent="0.2">
      <c r="A83" s="89">
        <v>41</v>
      </c>
      <c r="B83" s="42" t="s">
        <v>124</v>
      </c>
      <c r="C83" s="43">
        <v>1962</v>
      </c>
      <c r="D83" s="43" t="s">
        <v>39</v>
      </c>
      <c r="E83" s="43" t="s">
        <v>25</v>
      </c>
      <c r="F83" s="43">
        <v>86</v>
      </c>
      <c r="G83" s="45" t="s">
        <v>25</v>
      </c>
      <c r="H83" s="45">
        <v>66</v>
      </c>
      <c r="I83" s="46"/>
      <c r="J83" s="13">
        <f t="shared" si="1"/>
        <v>66</v>
      </c>
    </row>
    <row r="84" spans="1:10" ht="17.100000000000001" customHeight="1" x14ac:dyDescent="0.2">
      <c r="A84" s="88"/>
      <c r="B84" s="49" t="s">
        <v>125</v>
      </c>
      <c r="C84" s="50">
        <v>1969</v>
      </c>
      <c r="D84" s="50" t="s">
        <v>41</v>
      </c>
      <c r="E84" s="50" t="s">
        <v>23</v>
      </c>
      <c r="F84" s="50">
        <v>92</v>
      </c>
      <c r="G84" s="52">
        <v>90</v>
      </c>
      <c r="H84" s="52">
        <v>67</v>
      </c>
      <c r="I84" s="53"/>
      <c r="J84" s="54">
        <f t="shared" si="1"/>
        <v>68.34</v>
      </c>
    </row>
    <row r="85" spans="1:10" ht="17.100000000000001" customHeight="1" x14ac:dyDescent="0.2">
      <c r="A85" s="89">
        <v>42</v>
      </c>
      <c r="B85" s="49" t="s">
        <v>126</v>
      </c>
      <c r="C85" s="50">
        <v>1990</v>
      </c>
      <c r="D85" s="50" t="s">
        <v>43</v>
      </c>
      <c r="E85" s="50" t="s">
        <v>23</v>
      </c>
      <c r="F85" s="50">
        <v>95</v>
      </c>
      <c r="G85" s="52">
        <v>90</v>
      </c>
      <c r="H85" s="52">
        <v>62</v>
      </c>
      <c r="I85" s="55"/>
      <c r="J85" s="54">
        <f t="shared" si="1"/>
        <v>63.24</v>
      </c>
    </row>
    <row r="86" spans="1:10" ht="17.100000000000001" customHeight="1" x14ac:dyDescent="0.2">
      <c r="A86" s="88"/>
      <c r="B86" s="42" t="s">
        <v>127</v>
      </c>
      <c r="C86" s="43">
        <v>1952</v>
      </c>
      <c r="D86" s="43" t="s">
        <v>39</v>
      </c>
      <c r="E86" s="43" t="s">
        <v>25</v>
      </c>
      <c r="F86" s="43">
        <v>81</v>
      </c>
      <c r="G86" s="45" t="s">
        <v>25</v>
      </c>
      <c r="H86" s="45">
        <v>57</v>
      </c>
      <c r="I86" s="48"/>
      <c r="J86" s="13">
        <f t="shared" si="1"/>
        <v>57</v>
      </c>
    </row>
    <row r="87" spans="1:10" ht="17.100000000000001" customHeight="1" x14ac:dyDescent="0.2">
      <c r="A87" s="89">
        <v>43</v>
      </c>
      <c r="B87" s="42" t="s">
        <v>128</v>
      </c>
      <c r="C87" s="43">
        <v>2004</v>
      </c>
      <c r="D87" s="43" t="s">
        <v>48</v>
      </c>
      <c r="E87" s="43">
        <v>90</v>
      </c>
      <c r="F87" s="43">
        <v>81</v>
      </c>
      <c r="G87" s="45">
        <v>90</v>
      </c>
      <c r="H87" s="45">
        <v>61</v>
      </c>
      <c r="I87" s="46"/>
      <c r="J87" s="13">
        <f t="shared" si="1"/>
        <v>62.22</v>
      </c>
    </row>
    <row r="88" spans="1:10" ht="17.100000000000001" customHeight="1" x14ac:dyDescent="0.2">
      <c r="A88" s="88"/>
      <c r="B88" s="49" t="s">
        <v>129</v>
      </c>
      <c r="C88" s="50">
        <v>1957</v>
      </c>
      <c r="D88" s="50" t="s">
        <v>39</v>
      </c>
      <c r="E88" s="50" t="s">
        <v>23</v>
      </c>
      <c r="F88" s="50">
        <v>87</v>
      </c>
      <c r="G88" s="51" t="s">
        <v>25</v>
      </c>
      <c r="H88" s="52">
        <v>69</v>
      </c>
      <c r="I88" s="53"/>
      <c r="J88" s="54">
        <f t="shared" si="1"/>
        <v>69</v>
      </c>
    </row>
    <row r="89" spans="1:10" ht="17.100000000000001" customHeight="1" x14ac:dyDescent="0.2">
      <c r="A89" s="89">
        <v>44</v>
      </c>
      <c r="B89" s="42" t="s">
        <v>130</v>
      </c>
      <c r="C89" s="43">
        <v>1967</v>
      </c>
      <c r="D89" s="43" t="s">
        <v>41</v>
      </c>
      <c r="E89" s="43" t="s">
        <v>25</v>
      </c>
      <c r="F89" s="43">
        <v>82</v>
      </c>
      <c r="G89" s="45" t="s">
        <v>25</v>
      </c>
      <c r="H89" s="45">
        <v>57</v>
      </c>
      <c r="I89" s="46"/>
      <c r="J89" s="13">
        <f t="shared" si="1"/>
        <v>57</v>
      </c>
    </row>
    <row r="90" spans="1:10" ht="17.100000000000001" customHeight="1" x14ac:dyDescent="0.2">
      <c r="A90" s="88"/>
      <c r="B90" s="49" t="s">
        <v>131</v>
      </c>
      <c r="C90" s="50">
        <v>1957</v>
      </c>
      <c r="D90" s="50" t="s">
        <v>43</v>
      </c>
      <c r="E90" s="50">
        <v>90</v>
      </c>
      <c r="F90" s="50">
        <v>83</v>
      </c>
      <c r="G90" s="52">
        <v>90</v>
      </c>
      <c r="H90" s="52">
        <v>67</v>
      </c>
      <c r="I90" s="53"/>
      <c r="J90" s="54">
        <f t="shared" si="1"/>
        <v>68.34</v>
      </c>
    </row>
    <row r="91" spans="1:10" ht="17.100000000000001" customHeight="1" x14ac:dyDescent="0.2">
      <c r="A91" s="89">
        <v>45</v>
      </c>
      <c r="B91" s="49" t="s">
        <v>132</v>
      </c>
      <c r="C91" s="50">
        <v>1953</v>
      </c>
      <c r="D91" s="50" t="s">
        <v>48</v>
      </c>
      <c r="E91" s="50" t="s">
        <v>24</v>
      </c>
      <c r="F91" s="50">
        <v>93</v>
      </c>
      <c r="G91" s="52" t="s">
        <v>25</v>
      </c>
      <c r="H91" s="52">
        <v>69</v>
      </c>
      <c r="I91" s="53"/>
      <c r="J91" s="54">
        <f t="shared" si="1"/>
        <v>69</v>
      </c>
    </row>
    <row r="92" spans="1:10" ht="17.100000000000001" customHeight="1" x14ac:dyDescent="0.2">
      <c r="A92" s="88"/>
      <c r="B92" s="42" t="s">
        <v>133</v>
      </c>
      <c r="C92" s="43">
        <v>1997</v>
      </c>
      <c r="D92" s="43" t="s">
        <v>48</v>
      </c>
      <c r="E92" s="43">
        <v>90</v>
      </c>
      <c r="F92" s="43">
        <v>87</v>
      </c>
      <c r="G92" s="45">
        <v>90</v>
      </c>
      <c r="H92" s="45">
        <v>60</v>
      </c>
      <c r="I92" s="46"/>
      <c r="J92" s="13">
        <f t="shared" si="1"/>
        <v>61.2</v>
      </c>
    </row>
    <row r="93" spans="1:10" ht="17.100000000000001" customHeight="1" x14ac:dyDescent="0.2">
      <c r="A93" s="89">
        <v>46</v>
      </c>
      <c r="B93" s="49" t="s">
        <v>134</v>
      </c>
      <c r="C93" s="50">
        <v>1966</v>
      </c>
      <c r="D93" s="50" t="s">
        <v>59</v>
      </c>
      <c r="E93" s="50">
        <v>90</v>
      </c>
      <c r="F93" s="50">
        <v>87</v>
      </c>
      <c r="G93" s="51">
        <v>90</v>
      </c>
      <c r="H93" s="52">
        <v>69</v>
      </c>
      <c r="I93" s="53"/>
      <c r="J93" s="54">
        <f t="shared" si="1"/>
        <v>70.38</v>
      </c>
    </row>
    <row r="94" spans="1:10" ht="17.100000000000001" customHeight="1" x14ac:dyDescent="0.2">
      <c r="A94" s="88"/>
      <c r="B94" s="42" t="s">
        <v>135</v>
      </c>
      <c r="C94" s="43">
        <v>2002</v>
      </c>
      <c r="D94" s="43" t="s">
        <v>39</v>
      </c>
      <c r="E94" s="43">
        <v>90</v>
      </c>
      <c r="F94" s="43">
        <v>80</v>
      </c>
      <c r="G94" s="45">
        <v>90</v>
      </c>
      <c r="H94" s="45">
        <v>51</v>
      </c>
      <c r="I94" s="46"/>
      <c r="J94" s="13">
        <f t="shared" si="1"/>
        <v>52.02</v>
      </c>
    </row>
    <row r="95" spans="1:10" ht="17.100000000000001" customHeight="1" x14ac:dyDescent="0.2">
      <c r="A95" s="89">
        <v>47</v>
      </c>
      <c r="B95" s="42" t="s">
        <v>136</v>
      </c>
      <c r="C95" s="43">
        <v>1959</v>
      </c>
      <c r="D95" s="43" t="s">
        <v>48</v>
      </c>
      <c r="E95" s="43" t="s">
        <v>24</v>
      </c>
      <c r="F95" s="43">
        <v>90</v>
      </c>
      <c r="G95" s="45" t="s">
        <v>25</v>
      </c>
      <c r="H95" s="45">
        <v>62</v>
      </c>
      <c r="I95" s="46"/>
      <c r="J95" s="13">
        <f t="shared" si="1"/>
        <v>62</v>
      </c>
    </row>
    <row r="96" spans="1:10" ht="17.100000000000001" customHeight="1" x14ac:dyDescent="0.2">
      <c r="A96" s="88"/>
      <c r="B96" s="49" t="s">
        <v>137</v>
      </c>
      <c r="C96" s="50">
        <v>1966</v>
      </c>
      <c r="D96" s="50" t="s">
        <v>59</v>
      </c>
      <c r="E96" s="50" t="s">
        <v>23</v>
      </c>
      <c r="F96" s="50">
        <v>92</v>
      </c>
      <c r="G96" s="52">
        <v>90</v>
      </c>
      <c r="H96" s="52">
        <v>67</v>
      </c>
      <c r="I96" s="53"/>
      <c r="J96" s="54">
        <f t="shared" si="1"/>
        <v>68.34</v>
      </c>
    </row>
    <row r="97" spans="1:10" ht="17.100000000000001" customHeight="1" x14ac:dyDescent="0.2">
      <c r="A97" s="89">
        <v>48</v>
      </c>
      <c r="B97" s="49" t="s">
        <v>138</v>
      </c>
      <c r="C97" s="50">
        <v>1946</v>
      </c>
      <c r="D97" s="50" t="s">
        <v>39</v>
      </c>
      <c r="E97" s="50" t="s">
        <v>23</v>
      </c>
      <c r="F97" s="50">
        <v>92</v>
      </c>
      <c r="G97" s="52" t="s">
        <v>25</v>
      </c>
      <c r="H97" s="52">
        <v>64</v>
      </c>
      <c r="I97" s="53"/>
      <c r="J97" s="54">
        <f t="shared" si="1"/>
        <v>64</v>
      </c>
    </row>
    <row r="98" spans="1:10" ht="17.100000000000001" customHeight="1" x14ac:dyDescent="0.2">
      <c r="A98" s="88"/>
      <c r="B98" s="42" t="s">
        <v>139</v>
      </c>
      <c r="C98" s="43">
        <v>2005</v>
      </c>
      <c r="D98" s="43" t="s">
        <v>48</v>
      </c>
      <c r="E98" s="43">
        <v>90</v>
      </c>
      <c r="F98" s="43">
        <v>87</v>
      </c>
      <c r="G98" s="45">
        <v>90</v>
      </c>
      <c r="H98" s="45">
        <v>60</v>
      </c>
      <c r="I98" s="46"/>
      <c r="J98" s="13">
        <f t="shared" si="1"/>
        <v>61.2</v>
      </c>
    </row>
    <row r="99" spans="1:10" ht="17.100000000000001" customHeight="1" x14ac:dyDescent="0.2">
      <c r="A99" s="89">
        <v>49</v>
      </c>
      <c r="B99" s="49" t="s">
        <v>140</v>
      </c>
      <c r="C99" s="50">
        <v>1986</v>
      </c>
      <c r="D99" s="50" t="s">
        <v>39</v>
      </c>
      <c r="E99" s="50" t="s">
        <v>23</v>
      </c>
      <c r="F99" s="50">
        <v>93</v>
      </c>
      <c r="G99" s="52">
        <v>90</v>
      </c>
      <c r="H99" s="52">
        <v>63</v>
      </c>
      <c r="I99" s="53"/>
      <c r="J99" s="54">
        <f t="shared" si="1"/>
        <v>64.260000000000005</v>
      </c>
    </row>
    <row r="100" spans="1:10" ht="17.100000000000001" customHeight="1" x14ac:dyDescent="0.2">
      <c r="A100" s="88"/>
      <c r="B100" s="42" t="s">
        <v>141</v>
      </c>
      <c r="C100" s="43">
        <v>1996</v>
      </c>
      <c r="D100" s="43" t="s">
        <v>48</v>
      </c>
      <c r="E100" s="43">
        <v>90</v>
      </c>
      <c r="F100" s="43">
        <v>85</v>
      </c>
      <c r="G100" s="44">
        <v>90</v>
      </c>
      <c r="H100" s="45">
        <v>60</v>
      </c>
      <c r="I100" s="46"/>
      <c r="J100" s="13">
        <f t="shared" si="1"/>
        <v>61.2</v>
      </c>
    </row>
    <row r="101" spans="1:10" ht="17.100000000000001" customHeight="1" x14ac:dyDescent="0.2">
      <c r="A101" s="89">
        <v>50</v>
      </c>
      <c r="B101" s="49" t="s">
        <v>142</v>
      </c>
      <c r="C101" s="50">
        <v>1957</v>
      </c>
      <c r="D101" s="50" t="s">
        <v>39</v>
      </c>
      <c r="E101" s="50" t="s">
        <v>23</v>
      </c>
      <c r="F101" s="50">
        <v>94</v>
      </c>
      <c r="G101" s="52" t="s">
        <v>25</v>
      </c>
      <c r="H101" s="52">
        <v>71</v>
      </c>
      <c r="I101" s="53"/>
      <c r="J101" s="54">
        <f t="shared" si="1"/>
        <v>71</v>
      </c>
    </row>
    <row r="102" spans="1:10" ht="17.100000000000001" customHeight="1" x14ac:dyDescent="0.2">
      <c r="A102" s="88"/>
      <c r="B102" s="42" t="s">
        <v>143</v>
      </c>
      <c r="C102" s="43">
        <v>1968</v>
      </c>
      <c r="D102" s="43" t="s">
        <v>50</v>
      </c>
      <c r="E102" s="43">
        <v>90</v>
      </c>
      <c r="F102" s="43">
        <v>89</v>
      </c>
      <c r="G102" s="45">
        <v>90</v>
      </c>
      <c r="H102" s="45">
        <v>57</v>
      </c>
      <c r="I102" s="46"/>
      <c r="J102" s="13">
        <f t="shared" si="1"/>
        <v>58.14</v>
      </c>
    </row>
    <row r="103" spans="1:10" ht="17.100000000000001" customHeight="1" x14ac:dyDescent="0.2">
      <c r="A103" s="89">
        <v>51</v>
      </c>
      <c r="B103" s="49" t="s">
        <v>144</v>
      </c>
      <c r="C103" s="50">
        <v>1951</v>
      </c>
      <c r="D103" s="50" t="s">
        <v>48</v>
      </c>
      <c r="E103" s="50" t="s">
        <v>26</v>
      </c>
      <c r="F103" s="50">
        <v>79</v>
      </c>
      <c r="G103" s="52" t="s">
        <v>26</v>
      </c>
      <c r="H103" s="52">
        <v>61</v>
      </c>
      <c r="I103" s="53"/>
      <c r="J103" s="54">
        <f t="shared" si="1"/>
        <v>62.22</v>
      </c>
    </row>
    <row r="104" spans="1:10" ht="17.100000000000001" customHeight="1" x14ac:dyDescent="0.2">
      <c r="A104" s="88"/>
      <c r="B104" s="42" t="s">
        <v>145</v>
      </c>
      <c r="C104" s="43">
        <v>1997</v>
      </c>
      <c r="D104" s="43" t="s">
        <v>41</v>
      </c>
      <c r="E104" s="43" t="s">
        <v>25</v>
      </c>
      <c r="F104" s="43">
        <v>84</v>
      </c>
      <c r="G104" s="45" t="s">
        <v>25</v>
      </c>
      <c r="H104" s="45">
        <v>58</v>
      </c>
      <c r="I104" s="46"/>
      <c r="J104" s="13">
        <f t="shared" si="1"/>
        <v>58</v>
      </c>
    </row>
    <row r="105" spans="1:10" ht="17.100000000000001" customHeight="1" x14ac:dyDescent="0.2">
      <c r="A105" s="89">
        <v>52</v>
      </c>
      <c r="B105" s="42" t="s">
        <v>146</v>
      </c>
      <c r="C105" s="43">
        <v>2003</v>
      </c>
      <c r="D105" s="43" t="s">
        <v>43</v>
      </c>
      <c r="E105" s="43">
        <v>90</v>
      </c>
      <c r="F105" s="43">
        <v>96</v>
      </c>
      <c r="G105" s="45">
        <v>90</v>
      </c>
      <c r="H105" s="45">
        <v>64</v>
      </c>
      <c r="I105" s="46"/>
      <c r="J105" s="13">
        <f t="shared" si="1"/>
        <v>65.28</v>
      </c>
    </row>
    <row r="106" spans="1:10" ht="17.100000000000001" customHeight="1" x14ac:dyDescent="0.2">
      <c r="A106" s="88"/>
      <c r="B106" s="49" t="s">
        <v>147</v>
      </c>
      <c r="C106" s="50">
        <v>1949</v>
      </c>
      <c r="D106" s="50" t="s">
        <v>39</v>
      </c>
      <c r="E106" s="50" t="s">
        <v>25</v>
      </c>
      <c r="F106" s="50">
        <v>92</v>
      </c>
      <c r="G106" s="52" t="s">
        <v>25</v>
      </c>
      <c r="H106" s="52">
        <v>66</v>
      </c>
      <c r="I106" s="53"/>
      <c r="J106" s="54">
        <f t="shared" si="1"/>
        <v>66</v>
      </c>
    </row>
    <row r="107" spans="1:10" ht="17.100000000000001" customHeight="1" x14ac:dyDescent="0.2">
      <c r="A107" s="89">
        <v>53</v>
      </c>
      <c r="B107" s="49" t="s">
        <v>148</v>
      </c>
      <c r="C107" s="50">
        <v>1954</v>
      </c>
      <c r="D107" s="50" t="s">
        <v>39</v>
      </c>
      <c r="E107" s="50" t="s">
        <v>23</v>
      </c>
      <c r="F107" s="50">
        <v>95</v>
      </c>
      <c r="G107" s="51" t="s">
        <v>25</v>
      </c>
      <c r="H107" s="52">
        <v>66</v>
      </c>
      <c r="I107" s="53"/>
      <c r="J107" s="54">
        <f t="shared" si="1"/>
        <v>66</v>
      </c>
    </row>
    <row r="108" spans="1:10" ht="17.100000000000001" customHeight="1" x14ac:dyDescent="0.2">
      <c r="A108" s="88"/>
      <c r="B108" s="42" t="s">
        <v>149</v>
      </c>
      <c r="C108" s="43">
        <v>1957</v>
      </c>
      <c r="D108" s="43" t="s">
        <v>43</v>
      </c>
      <c r="E108" s="43" t="s">
        <v>26</v>
      </c>
      <c r="F108" s="43">
        <v>90</v>
      </c>
      <c r="G108" s="45">
        <v>90</v>
      </c>
      <c r="H108" s="45">
        <v>54</v>
      </c>
      <c r="I108" s="46"/>
      <c r="J108" s="13">
        <f t="shared" si="1"/>
        <v>55.08</v>
      </c>
    </row>
    <row r="109" spans="1:10" ht="17.100000000000001" customHeight="1" x14ac:dyDescent="0.2">
      <c r="A109" s="89">
        <v>54</v>
      </c>
      <c r="B109" s="49" t="s">
        <v>150</v>
      </c>
      <c r="C109" s="50">
        <v>1987</v>
      </c>
      <c r="D109" s="50" t="s">
        <v>43</v>
      </c>
      <c r="E109" s="50">
        <v>90</v>
      </c>
      <c r="F109" s="50">
        <v>94</v>
      </c>
      <c r="G109" s="52">
        <v>90</v>
      </c>
      <c r="H109" s="52">
        <v>65</v>
      </c>
      <c r="I109" s="53"/>
      <c r="J109" s="54">
        <f t="shared" si="1"/>
        <v>66.3</v>
      </c>
    </row>
    <row r="110" spans="1:10" ht="17.100000000000001" customHeight="1" x14ac:dyDescent="0.2">
      <c r="A110" s="88"/>
      <c r="B110" s="42" t="s">
        <v>151</v>
      </c>
      <c r="C110" s="43">
        <v>1954</v>
      </c>
      <c r="D110" s="43" t="s">
        <v>39</v>
      </c>
      <c r="E110" s="43" t="s">
        <v>26</v>
      </c>
      <c r="F110" s="43">
        <v>78</v>
      </c>
      <c r="G110" s="45" t="s">
        <v>26</v>
      </c>
      <c r="H110" s="45">
        <v>61</v>
      </c>
      <c r="I110" s="46"/>
      <c r="J110" s="13">
        <f t="shared" si="1"/>
        <v>62.22</v>
      </c>
    </row>
    <row r="111" spans="1:10" ht="17.100000000000001" customHeight="1" x14ac:dyDescent="0.2">
      <c r="A111" s="89">
        <v>55</v>
      </c>
      <c r="B111" s="49" t="s">
        <v>152</v>
      </c>
      <c r="C111" s="50">
        <v>1953</v>
      </c>
      <c r="D111" s="50" t="s">
        <v>39</v>
      </c>
      <c r="E111" s="50" t="s">
        <v>23</v>
      </c>
      <c r="F111" s="50">
        <v>95</v>
      </c>
      <c r="G111" s="51" t="s">
        <v>25</v>
      </c>
      <c r="H111" s="52">
        <v>65</v>
      </c>
      <c r="I111" s="53"/>
      <c r="J111" s="54">
        <f t="shared" si="1"/>
        <v>65</v>
      </c>
    </row>
    <row r="112" spans="1:10" ht="17.100000000000001" customHeight="1" x14ac:dyDescent="0.2">
      <c r="A112" s="88"/>
      <c r="B112" s="42" t="s">
        <v>153</v>
      </c>
      <c r="C112" s="43">
        <v>1969</v>
      </c>
      <c r="D112" s="43" t="s">
        <v>50</v>
      </c>
      <c r="E112" s="43">
        <v>90</v>
      </c>
      <c r="F112" s="43">
        <v>77</v>
      </c>
      <c r="G112" s="44">
        <v>90</v>
      </c>
      <c r="H112" s="45">
        <v>58</v>
      </c>
      <c r="I112" s="46"/>
      <c r="J112" s="13">
        <f t="shared" si="1"/>
        <v>59.160000000000004</v>
      </c>
    </row>
    <row r="113" spans="1:10" ht="17.100000000000001" customHeight="1" x14ac:dyDescent="0.2">
      <c r="A113" s="89">
        <v>56</v>
      </c>
      <c r="B113" s="42" t="s">
        <v>154</v>
      </c>
      <c r="C113" s="43">
        <v>2000</v>
      </c>
      <c r="D113" s="43" t="s">
        <v>48</v>
      </c>
      <c r="E113" s="43">
        <v>90</v>
      </c>
      <c r="F113" s="43">
        <v>88</v>
      </c>
      <c r="G113" s="45">
        <v>90</v>
      </c>
      <c r="H113" s="45">
        <v>64</v>
      </c>
      <c r="I113" s="46"/>
      <c r="J113" s="13">
        <f t="shared" si="1"/>
        <v>65.28</v>
      </c>
    </row>
    <row r="114" spans="1:10" ht="17.100000000000001" customHeight="1" x14ac:dyDescent="0.2">
      <c r="A114" s="88"/>
      <c r="B114" s="49" t="s">
        <v>155</v>
      </c>
      <c r="C114" s="50">
        <v>1995</v>
      </c>
      <c r="D114" s="50" t="s">
        <v>41</v>
      </c>
      <c r="E114" s="50">
        <v>90</v>
      </c>
      <c r="F114" s="50">
        <v>87</v>
      </c>
      <c r="G114" s="51">
        <v>90</v>
      </c>
      <c r="H114" s="52">
        <v>67</v>
      </c>
      <c r="I114" s="53"/>
      <c r="J114" s="54">
        <f t="shared" si="1"/>
        <v>68.34</v>
      </c>
    </row>
    <row r="115" spans="1:10" ht="17.100000000000001" customHeight="1" x14ac:dyDescent="0.2">
      <c r="A115" s="89">
        <v>57</v>
      </c>
      <c r="B115" s="49" t="s">
        <v>156</v>
      </c>
      <c r="C115" s="50">
        <v>1982</v>
      </c>
      <c r="D115" s="50" t="s">
        <v>43</v>
      </c>
      <c r="E115" s="50" t="s">
        <v>26</v>
      </c>
      <c r="F115" s="50">
        <v>93</v>
      </c>
      <c r="G115" s="52" t="s">
        <v>26</v>
      </c>
      <c r="H115" s="52">
        <v>67</v>
      </c>
      <c r="I115" s="53"/>
      <c r="J115" s="54">
        <f t="shared" si="1"/>
        <v>68.34</v>
      </c>
    </row>
    <row r="116" spans="1:10" ht="17.100000000000001" customHeight="1" x14ac:dyDescent="0.2">
      <c r="A116" s="88"/>
      <c r="B116" s="42" t="s">
        <v>157</v>
      </c>
      <c r="C116" s="43">
        <v>1976</v>
      </c>
      <c r="D116" s="43" t="s">
        <v>39</v>
      </c>
      <c r="E116" s="43" t="s">
        <v>25</v>
      </c>
      <c r="F116" s="43">
        <v>83</v>
      </c>
      <c r="G116" s="44" t="s">
        <v>25</v>
      </c>
      <c r="H116" s="45">
        <v>59</v>
      </c>
      <c r="I116" s="46"/>
      <c r="J116" s="13">
        <f t="shared" si="1"/>
        <v>59</v>
      </c>
    </row>
    <row r="117" spans="1:10" ht="17.100000000000001" customHeight="1" x14ac:dyDescent="0.2">
      <c r="A117" s="89">
        <v>58</v>
      </c>
      <c r="B117" s="49" t="s">
        <v>158</v>
      </c>
      <c r="C117" s="50">
        <v>1947</v>
      </c>
      <c r="D117" s="50" t="s">
        <v>48</v>
      </c>
      <c r="E117" s="50" t="s">
        <v>25</v>
      </c>
      <c r="F117" s="50">
        <v>84</v>
      </c>
      <c r="G117" s="52" t="s">
        <v>25</v>
      </c>
      <c r="H117" s="52">
        <v>69</v>
      </c>
      <c r="I117" s="53"/>
      <c r="J117" s="54">
        <f t="shared" si="1"/>
        <v>69</v>
      </c>
    </row>
    <row r="118" spans="1:10" ht="17.100000000000001" customHeight="1" x14ac:dyDescent="0.2">
      <c r="A118" s="88"/>
      <c r="B118" s="42" t="s">
        <v>159</v>
      </c>
      <c r="C118" s="43">
        <v>1998</v>
      </c>
      <c r="D118" s="43" t="s">
        <v>39</v>
      </c>
      <c r="E118" s="43">
        <v>90</v>
      </c>
      <c r="F118" s="43">
        <v>82</v>
      </c>
      <c r="G118" s="45">
        <v>90</v>
      </c>
      <c r="H118" s="45">
        <v>62</v>
      </c>
      <c r="I118" s="46"/>
      <c r="J118" s="13">
        <f t="shared" si="1"/>
        <v>63.24</v>
      </c>
    </row>
    <row r="119" spans="1:10" ht="17.100000000000001" customHeight="1" x14ac:dyDescent="0.2">
      <c r="A119" s="89">
        <v>59</v>
      </c>
      <c r="B119" s="49" t="s">
        <v>160</v>
      </c>
      <c r="C119" s="50">
        <v>1939</v>
      </c>
      <c r="D119" s="50" t="s">
        <v>43</v>
      </c>
      <c r="E119" s="50">
        <v>90</v>
      </c>
      <c r="F119" s="50">
        <v>86</v>
      </c>
      <c r="G119" s="52">
        <v>90</v>
      </c>
      <c r="H119" s="52">
        <v>69</v>
      </c>
      <c r="I119" s="53"/>
      <c r="J119" s="54">
        <f t="shared" si="1"/>
        <v>70.38</v>
      </c>
    </row>
    <row r="120" spans="1:10" ht="17.100000000000001" customHeight="1" x14ac:dyDescent="0.2">
      <c r="A120" s="88"/>
      <c r="B120" s="42" t="s">
        <v>161</v>
      </c>
      <c r="C120" s="43">
        <v>1945</v>
      </c>
      <c r="D120" s="43" t="s">
        <v>48</v>
      </c>
      <c r="E120" s="43" t="s">
        <v>26</v>
      </c>
      <c r="F120" s="43">
        <v>84</v>
      </c>
      <c r="G120" s="45" t="s">
        <v>25</v>
      </c>
      <c r="H120" s="45">
        <v>66</v>
      </c>
      <c r="I120" s="46"/>
      <c r="J120" s="13">
        <f t="shared" si="1"/>
        <v>66</v>
      </c>
    </row>
    <row r="121" spans="1:10" ht="17.100000000000001" customHeight="1" x14ac:dyDescent="0.2">
      <c r="A121" s="89">
        <v>60</v>
      </c>
      <c r="B121" s="49" t="s">
        <v>162</v>
      </c>
      <c r="C121" s="50">
        <v>1949</v>
      </c>
      <c r="D121" s="50" t="s">
        <v>39</v>
      </c>
      <c r="E121" s="50">
        <v>90</v>
      </c>
      <c r="F121" s="50">
        <v>84</v>
      </c>
      <c r="G121" s="51">
        <v>90</v>
      </c>
      <c r="H121" s="52">
        <v>67</v>
      </c>
      <c r="I121" s="53"/>
      <c r="J121" s="54">
        <f t="shared" si="1"/>
        <v>68.34</v>
      </c>
    </row>
    <row r="122" spans="1:10" ht="17.100000000000001" customHeight="1" x14ac:dyDescent="0.2">
      <c r="A122" s="88"/>
      <c r="B122" s="42" t="s">
        <v>163</v>
      </c>
      <c r="C122" s="43">
        <v>1970</v>
      </c>
      <c r="D122" s="43" t="s">
        <v>43</v>
      </c>
      <c r="E122" s="43" t="s">
        <v>25</v>
      </c>
      <c r="F122" s="43">
        <v>80</v>
      </c>
      <c r="G122" s="45"/>
      <c r="H122" s="45"/>
      <c r="I122" s="46"/>
      <c r="J122" s="13">
        <f t="shared" si="1"/>
        <v>0</v>
      </c>
    </row>
    <row r="123" spans="1:10" ht="17.100000000000001" customHeight="1" x14ac:dyDescent="0.2">
      <c r="A123" s="89">
        <v>61</v>
      </c>
      <c r="B123" s="49" t="s">
        <v>164</v>
      </c>
      <c r="C123" s="50">
        <v>1982</v>
      </c>
      <c r="D123" s="50" t="s">
        <v>59</v>
      </c>
      <c r="E123" s="50" t="s">
        <v>23</v>
      </c>
      <c r="F123" s="50">
        <v>94</v>
      </c>
      <c r="G123" s="52">
        <v>90</v>
      </c>
      <c r="H123" s="52">
        <v>68</v>
      </c>
      <c r="I123" s="53"/>
      <c r="J123" s="54">
        <f t="shared" si="1"/>
        <v>69.36</v>
      </c>
    </row>
    <row r="124" spans="1:10" ht="17.100000000000001" customHeight="1" x14ac:dyDescent="0.2">
      <c r="A124" s="88"/>
      <c r="B124" s="42" t="s">
        <v>165</v>
      </c>
      <c r="C124" s="43">
        <v>1948</v>
      </c>
      <c r="D124" s="43" t="s">
        <v>48</v>
      </c>
      <c r="E124" s="43" t="s">
        <v>25</v>
      </c>
      <c r="F124" s="43">
        <v>89</v>
      </c>
      <c r="G124" s="45" t="s">
        <v>25</v>
      </c>
      <c r="H124" s="45">
        <v>58</v>
      </c>
      <c r="I124" s="46"/>
      <c r="J124" s="13">
        <f t="shared" si="1"/>
        <v>58</v>
      </c>
    </row>
    <row r="125" spans="1:10" ht="17.100000000000001" customHeight="1" x14ac:dyDescent="0.2">
      <c r="A125" s="89">
        <v>62</v>
      </c>
      <c r="B125" s="42" t="s">
        <v>166</v>
      </c>
      <c r="C125" s="43">
        <v>1988</v>
      </c>
      <c r="D125" s="43" t="s">
        <v>39</v>
      </c>
      <c r="E125" s="43" t="s">
        <v>25</v>
      </c>
      <c r="F125" s="43">
        <v>81</v>
      </c>
      <c r="G125" s="45" t="s">
        <v>25</v>
      </c>
      <c r="H125" s="45">
        <v>57</v>
      </c>
      <c r="I125" s="46"/>
      <c r="J125" s="13">
        <f t="shared" si="1"/>
        <v>57</v>
      </c>
    </row>
    <row r="126" spans="1:10" ht="17.100000000000001" customHeight="1" x14ac:dyDescent="0.2">
      <c r="A126" s="88"/>
      <c r="B126" s="49" t="s">
        <v>167</v>
      </c>
      <c r="C126" s="50">
        <v>1970</v>
      </c>
      <c r="D126" s="50" t="s">
        <v>43</v>
      </c>
      <c r="E126" s="50" t="s">
        <v>26</v>
      </c>
      <c r="F126" s="50">
        <v>82</v>
      </c>
      <c r="G126" s="52" t="s">
        <v>26</v>
      </c>
      <c r="H126" s="52">
        <v>65</v>
      </c>
      <c r="I126" s="53"/>
      <c r="J126" s="54">
        <f t="shared" si="1"/>
        <v>66.3</v>
      </c>
    </row>
    <row r="127" spans="1:10" ht="17.100000000000001" customHeight="1" x14ac:dyDescent="0.2">
      <c r="A127" s="89">
        <v>63</v>
      </c>
      <c r="B127" s="49" t="s">
        <v>168</v>
      </c>
      <c r="C127" s="50">
        <v>1948</v>
      </c>
      <c r="D127" s="50" t="s">
        <v>43</v>
      </c>
      <c r="E127" s="50" t="s">
        <v>26</v>
      </c>
      <c r="F127" s="50">
        <v>94</v>
      </c>
      <c r="G127" s="52" t="s">
        <v>26</v>
      </c>
      <c r="H127" s="52">
        <v>66</v>
      </c>
      <c r="I127" s="53"/>
      <c r="J127" s="54">
        <f t="shared" si="1"/>
        <v>67.320000000000007</v>
      </c>
    </row>
    <row r="128" spans="1:10" ht="17.100000000000001" customHeight="1" x14ac:dyDescent="0.2">
      <c r="A128" s="88"/>
      <c r="B128" s="42" t="s">
        <v>169</v>
      </c>
      <c r="C128" s="43">
        <v>1956</v>
      </c>
      <c r="D128" s="43" t="s">
        <v>43</v>
      </c>
      <c r="E128" s="43" t="s">
        <v>25</v>
      </c>
      <c r="F128" s="43">
        <v>91</v>
      </c>
      <c r="G128" s="45" t="s">
        <v>25</v>
      </c>
      <c r="H128" s="45">
        <v>66</v>
      </c>
      <c r="I128" s="46"/>
      <c r="J128" s="13">
        <f t="shared" si="1"/>
        <v>66</v>
      </c>
    </row>
    <row r="129" spans="1:10" ht="17.100000000000001" customHeight="1" x14ac:dyDescent="0.2">
      <c r="A129" s="89">
        <v>64</v>
      </c>
      <c r="B129" s="42" t="s">
        <v>170</v>
      </c>
      <c r="C129" s="43">
        <v>1945</v>
      </c>
      <c r="D129" s="43" t="s">
        <v>43</v>
      </c>
      <c r="E129" s="43" t="s">
        <v>25</v>
      </c>
      <c r="F129" s="43">
        <v>89</v>
      </c>
      <c r="G129" s="45">
        <v>90</v>
      </c>
      <c r="H129" s="45">
        <v>66</v>
      </c>
      <c r="I129" s="46"/>
      <c r="J129" s="13">
        <f t="shared" si="1"/>
        <v>67.320000000000007</v>
      </c>
    </row>
    <row r="130" spans="1:10" ht="17.100000000000001" customHeight="1" x14ac:dyDescent="0.2">
      <c r="A130" s="88"/>
      <c r="B130" s="49" t="s">
        <v>171</v>
      </c>
      <c r="C130" s="50">
        <v>1966</v>
      </c>
      <c r="D130" s="50" t="s">
        <v>39</v>
      </c>
      <c r="E130" s="50" t="s">
        <v>25</v>
      </c>
      <c r="F130" s="50">
        <v>90</v>
      </c>
      <c r="G130" s="51" t="s">
        <v>25</v>
      </c>
      <c r="H130" s="52">
        <v>71</v>
      </c>
      <c r="I130" s="53"/>
      <c r="J130" s="54">
        <f t="shared" si="1"/>
        <v>71</v>
      </c>
    </row>
    <row r="131" spans="1:10" ht="15" customHeight="1" x14ac:dyDescent="0.2">
      <c r="A131" s="41"/>
      <c r="C131" s="41"/>
      <c r="D131" s="41"/>
      <c r="E131" s="41"/>
      <c r="F131" s="41"/>
      <c r="H131" s="41"/>
      <c r="I131" s="41"/>
    </row>
    <row r="132" spans="1:10" ht="17.100000000000001" customHeight="1" x14ac:dyDescent="0.2">
      <c r="A132" s="85" t="s">
        <v>30</v>
      </c>
      <c r="B132" s="86"/>
      <c r="C132" s="86"/>
      <c r="D132" s="86"/>
      <c r="E132" s="86"/>
      <c r="F132" s="86"/>
      <c r="G132" s="86"/>
      <c r="H132" s="86"/>
      <c r="I132" s="86"/>
      <c r="J132" s="86"/>
    </row>
    <row r="133" spans="1:10" ht="17.100000000000001" customHeight="1" x14ac:dyDescent="0.2"/>
    <row r="134" spans="1:10" ht="17.100000000000001" hidden="1" customHeight="1" x14ac:dyDescent="0.2">
      <c r="B134" s="90" t="s">
        <v>29</v>
      </c>
      <c r="C134" s="90"/>
      <c r="D134" s="90"/>
      <c r="F134" s="16" t="s">
        <v>23</v>
      </c>
      <c r="G134" s="17"/>
    </row>
    <row r="135" spans="1:10" ht="17.100000000000001" hidden="1" customHeight="1" x14ac:dyDescent="0.2">
      <c r="F135" s="16" t="s">
        <v>24</v>
      </c>
      <c r="G135" s="17"/>
    </row>
    <row r="136" spans="1:10" ht="17.100000000000001" hidden="1" customHeight="1" x14ac:dyDescent="0.2">
      <c r="F136" s="16" t="s">
        <v>26</v>
      </c>
      <c r="G136" s="20">
        <f>COUNTIF(G3:G132,"K")</f>
        <v>19</v>
      </c>
    </row>
    <row r="137" spans="1:10" ht="17.100000000000001" hidden="1" customHeight="1" x14ac:dyDescent="0.2">
      <c r="F137" s="16">
        <v>90</v>
      </c>
      <c r="G137" s="20">
        <f>COUNTIF(G3:G132,"90")</f>
        <v>62</v>
      </c>
    </row>
    <row r="138" spans="1:10" ht="17.100000000000001" hidden="1" customHeight="1" x14ac:dyDescent="0.2">
      <c r="F138" s="16" t="s">
        <v>25</v>
      </c>
      <c r="G138" s="20">
        <f>COUNTIF(G3:G132,"57 03")</f>
        <v>44</v>
      </c>
    </row>
    <row r="139" spans="1:10" ht="17.100000000000001" hidden="1" customHeight="1" x14ac:dyDescent="0.2">
      <c r="B139" s="91">
        <f ca="1">TODAY()</f>
        <v>43664</v>
      </c>
      <c r="C139" s="92"/>
      <c r="D139" s="21" t="s">
        <v>28</v>
      </c>
      <c r="F139" s="16" t="s">
        <v>27</v>
      </c>
      <c r="G139" s="20">
        <f>COUNTIF(G3:G132,"57 02")</f>
        <v>1</v>
      </c>
    </row>
    <row r="140" spans="1:10" ht="17.100000000000001" customHeight="1" x14ac:dyDescent="0.2"/>
    <row r="141" spans="1:10" ht="17.100000000000001" customHeight="1" x14ac:dyDescent="0.2"/>
    <row r="142" spans="1:10" ht="17.100000000000001" customHeight="1" x14ac:dyDescent="0.2"/>
    <row r="143" spans="1:10" ht="17.100000000000001" customHeight="1" x14ac:dyDescent="0.2"/>
    <row r="144" spans="1:10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</sheetData>
  <sheetProtection password="C4E0" sheet="1" formatCells="0"/>
  <mergeCells count="70">
    <mergeCell ref="A127:A128"/>
    <mergeCell ref="A125:A126"/>
    <mergeCell ref="A129:A130"/>
    <mergeCell ref="A107:A108"/>
    <mergeCell ref="A109:A110"/>
    <mergeCell ref="A111:A112"/>
    <mergeCell ref="A113:A114"/>
    <mergeCell ref="A123:A124"/>
    <mergeCell ref="A115:A116"/>
    <mergeCell ref="A117:A118"/>
    <mergeCell ref="A119:A120"/>
    <mergeCell ref="A121:A122"/>
    <mergeCell ref="A91:A92"/>
    <mergeCell ref="A71:A72"/>
    <mergeCell ref="A73:A74"/>
    <mergeCell ref="A75:A76"/>
    <mergeCell ref="A77:A78"/>
    <mergeCell ref="A79:A80"/>
    <mergeCell ref="A81:A82"/>
    <mergeCell ref="A85:A86"/>
    <mergeCell ref="A87:A88"/>
    <mergeCell ref="A89:A90"/>
    <mergeCell ref="A45:A46"/>
    <mergeCell ref="A51:A52"/>
    <mergeCell ref="A105:A106"/>
    <mergeCell ref="A93:A94"/>
    <mergeCell ref="A83:A84"/>
    <mergeCell ref="A95:A96"/>
    <mergeCell ref="A97:A98"/>
    <mergeCell ref="A99:A100"/>
    <mergeCell ref="A101:A102"/>
    <mergeCell ref="A103:A104"/>
    <mergeCell ref="A59:A60"/>
    <mergeCell ref="A61:A62"/>
    <mergeCell ref="A63:A64"/>
    <mergeCell ref="A65:A66"/>
    <mergeCell ref="A67:A68"/>
    <mergeCell ref="A69:A70"/>
    <mergeCell ref="B134:D134"/>
    <mergeCell ref="B139:C139"/>
    <mergeCell ref="A1:D1"/>
    <mergeCell ref="E1:F1"/>
    <mergeCell ref="A11:A12"/>
    <mergeCell ref="A13:A14"/>
    <mergeCell ref="A15:A16"/>
    <mergeCell ref="A17:A18"/>
    <mergeCell ref="A19:A20"/>
    <mergeCell ref="A21:A22"/>
    <mergeCell ref="A27:A28"/>
    <mergeCell ref="A29:A30"/>
    <mergeCell ref="A31:A32"/>
    <mergeCell ref="A33:A34"/>
    <mergeCell ref="A35:A36"/>
    <mergeCell ref="A37:A38"/>
    <mergeCell ref="G1:J1"/>
    <mergeCell ref="A132:J132"/>
    <mergeCell ref="A3:A4"/>
    <mergeCell ref="A5:A6"/>
    <mergeCell ref="A7:A8"/>
    <mergeCell ref="A9:A10"/>
    <mergeCell ref="A23:A24"/>
    <mergeCell ref="A25:A26"/>
    <mergeCell ref="A39:A40"/>
    <mergeCell ref="A53:A54"/>
    <mergeCell ref="A55:A56"/>
    <mergeCell ref="A57:A58"/>
    <mergeCell ref="A47:A48"/>
    <mergeCell ref="A49:A50"/>
    <mergeCell ref="A41:A42"/>
    <mergeCell ref="A43:A44"/>
  </mergeCells>
  <pageMargins left="0.51181102362204722" right="0.51181102362204722" top="0.39370078740157483" bottom="0" header="0.31496062992125984" footer="0.31496062992125984"/>
  <pageSetup paperSize="9" orientation="portrait" horizontalDpi="4294967294" r:id="rId1"/>
  <rowBreaks count="3" manualBreakCount="3">
    <brk id="42" max="16383" man="1"/>
    <brk id="88" max="16383" man="1"/>
    <brk id="1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1"/>
  <sheetViews>
    <sheetView showZeros="0" topLeftCell="M1" workbookViewId="0">
      <selection activeCell="M1" sqref="M1:P1"/>
    </sheetView>
  </sheetViews>
  <sheetFormatPr baseColWidth="10" defaultRowHeight="12.75" x14ac:dyDescent="0.2"/>
  <cols>
    <col min="1" max="1" width="4.42578125" style="24" hidden="1" customWidth="1"/>
    <col min="2" max="2" width="20.140625" style="19" hidden="1" customWidth="1"/>
    <col min="3" max="3" width="4.7109375" style="24" hidden="1" customWidth="1"/>
    <col min="4" max="4" width="14.7109375" style="24" hidden="1" customWidth="1"/>
    <col min="5" max="5" width="6" style="24" hidden="1" customWidth="1"/>
    <col min="6" max="6" width="5.28515625" style="24" hidden="1" customWidth="1"/>
    <col min="7" max="7" width="6" style="20" hidden="1" customWidth="1"/>
    <col min="8" max="8" width="5.28515625" style="24" hidden="1" customWidth="1"/>
    <col min="9" max="9" width="6" style="20" hidden="1" customWidth="1"/>
    <col min="10" max="10" width="5.7109375" style="24" hidden="1" customWidth="1"/>
    <col min="11" max="11" width="5.28515625" style="24" hidden="1" customWidth="1"/>
    <col min="12" max="12" width="5.7109375" style="24" hidden="1" customWidth="1"/>
    <col min="13" max="13" width="4.42578125" style="24" customWidth="1"/>
    <col min="14" max="14" width="20.140625" style="24" customWidth="1"/>
    <col min="15" max="15" width="4.7109375" style="24" customWidth="1"/>
    <col min="16" max="16" width="14.7109375" style="24" customWidth="1"/>
    <col min="17" max="17" width="6" style="24" customWidth="1"/>
    <col min="18" max="18" width="5.7109375" style="24" customWidth="1"/>
    <col min="19" max="19" width="6" style="24" customWidth="1"/>
    <col min="20" max="20" width="5.7109375" style="24" customWidth="1"/>
    <col min="21" max="21" width="6" style="24" customWidth="1"/>
    <col min="22" max="23" width="5.7109375" style="24" customWidth="1"/>
    <col min="24" max="16384" width="11.42578125" style="24"/>
  </cols>
  <sheetData>
    <row r="1" spans="1:23" ht="105.95" customHeight="1" thickBot="1" x14ac:dyDescent="0.25">
      <c r="A1" s="96" t="s">
        <v>21</v>
      </c>
      <c r="B1" s="97"/>
      <c r="C1" s="97"/>
      <c r="D1" s="97"/>
      <c r="E1" s="98" t="s">
        <v>20</v>
      </c>
      <c r="F1" s="99"/>
      <c r="G1" s="98" t="s">
        <v>22</v>
      </c>
      <c r="H1" s="99"/>
      <c r="I1" s="100" t="s">
        <v>11</v>
      </c>
      <c r="J1" s="101"/>
      <c r="K1" s="31"/>
      <c r="L1" s="32"/>
      <c r="M1" s="93" t="s">
        <v>176</v>
      </c>
      <c r="N1" s="94"/>
      <c r="O1" s="94"/>
      <c r="P1" s="94"/>
      <c r="Q1" s="82" t="s">
        <v>20</v>
      </c>
      <c r="R1" s="83"/>
      <c r="S1" s="82" t="s">
        <v>22</v>
      </c>
      <c r="T1" s="83"/>
      <c r="U1" s="103" t="s">
        <v>11</v>
      </c>
      <c r="V1" s="104"/>
      <c r="W1" s="33"/>
    </row>
    <row r="2" spans="1:23" ht="20.100000000000001" customHeight="1" thickBot="1" x14ac:dyDescent="0.25">
      <c r="A2" s="4" t="s">
        <v>6</v>
      </c>
      <c r="B2" s="28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29" t="s">
        <v>3</v>
      </c>
      <c r="H2" s="4" t="s">
        <v>4</v>
      </c>
      <c r="I2" s="29" t="s">
        <v>3</v>
      </c>
      <c r="J2" s="4" t="s">
        <v>4</v>
      </c>
      <c r="K2" s="4" t="s">
        <v>12</v>
      </c>
      <c r="L2" s="4" t="s">
        <v>5</v>
      </c>
      <c r="M2" s="4" t="s">
        <v>6</v>
      </c>
      <c r="N2" s="28" t="s">
        <v>0</v>
      </c>
      <c r="O2" s="4" t="s">
        <v>1</v>
      </c>
      <c r="P2" s="4" t="s">
        <v>2</v>
      </c>
      <c r="Q2" s="4" t="s">
        <v>3</v>
      </c>
      <c r="R2" s="4" t="s">
        <v>4</v>
      </c>
      <c r="S2" s="29" t="s">
        <v>3</v>
      </c>
      <c r="T2" s="4" t="s">
        <v>4</v>
      </c>
      <c r="U2" s="29" t="s">
        <v>3</v>
      </c>
      <c r="V2" s="4" t="s">
        <v>4</v>
      </c>
      <c r="W2" s="4" t="s">
        <v>5</v>
      </c>
    </row>
    <row r="3" spans="1:23" ht="20.100000000000001" customHeight="1" x14ac:dyDescent="0.2">
      <c r="A3" s="87">
        <v>1</v>
      </c>
      <c r="B3" s="34"/>
      <c r="C3" s="23"/>
      <c r="D3" s="23"/>
      <c r="E3" s="23"/>
      <c r="F3" s="23"/>
      <c r="G3" s="35"/>
      <c r="H3" s="23"/>
      <c r="I3" s="23"/>
      <c r="J3" s="25"/>
      <c r="K3" s="25"/>
      <c r="L3" s="30">
        <f>IF(I3="K",J3*1,IF(I3=90,J3*1,IF(I3="57 02",J3*1.04,IF(I3="57 03",J3*1,IF(I3="S",J3*0.96,IF(I3="FW",J3*0.96,))))))</f>
        <v>0</v>
      </c>
      <c r="M3" s="102">
        <v>1</v>
      </c>
      <c r="N3" s="66" t="s">
        <v>104</v>
      </c>
      <c r="O3" s="67">
        <v>1969</v>
      </c>
      <c r="P3" s="67" t="s">
        <v>59</v>
      </c>
      <c r="Q3" s="67">
        <v>90</v>
      </c>
      <c r="R3" s="67">
        <v>92</v>
      </c>
      <c r="S3" s="61">
        <v>90</v>
      </c>
      <c r="T3" s="61">
        <v>67</v>
      </c>
      <c r="U3" s="61">
        <v>90</v>
      </c>
      <c r="V3" s="61">
        <v>86</v>
      </c>
      <c r="W3" s="62">
        <f>IF(U3="K",V3*1.02,IF(U3=90,V3*1.02,IF(U3="57 02",V3*1.04,IF(U3="57 03",V3*1,IF(U3="S",V3*0.98,IF(U3="FW",V3*0.98,))))))</f>
        <v>87.72</v>
      </c>
    </row>
    <row r="4" spans="1:23" ht="20.100000000000001" customHeight="1" x14ac:dyDescent="0.2">
      <c r="A4" s="88"/>
      <c r="B4" s="9"/>
      <c r="C4" s="10"/>
      <c r="D4" s="10"/>
      <c r="E4" s="10"/>
      <c r="F4" s="10"/>
      <c r="G4" s="36"/>
      <c r="H4" s="10"/>
      <c r="I4" s="23"/>
      <c r="J4" s="25"/>
      <c r="K4" s="25"/>
      <c r="L4" s="30">
        <f t="shared" ref="L4:L66" si="0">IF(I4="K",J4*1,IF(I4=90,J4*1,IF(I4="57 02",J4*1.04,IF(I4="57 03",J4*1,IF(I4="S",J4*0.96,IF(I4="FW",J4*0.96,))))))</f>
        <v>0</v>
      </c>
      <c r="M4" s="88"/>
      <c r="N4" s="9" t="s">
        <v>115</v>
      </c>
      <c r="O4" s="10">
        <v>1998</v>
      </c>
      <c r="P4" s="10" t="s">
        <v>39</v>
      </c>
      <c r="Q4" s="10">
        <v>90</v>
      </c>
      <c r="R4" s="10">
        <v>81</v>
      </c>
      <c r="S4" s="12">
        <v>90</v>
      </c>
      <c r="T4" s="12">
        <v>65</v>
      </c>
      <c r="U4" s="26">
        <v>90</v>
      </c>
      <c r="V4" s="26">
        <v>80</v>
      </c>
      <c r="W4" s="30">
        <f t="shared" ref="W4:W66" si="1">IF(U4="K",V4*1.02,IF(U4=90,V4*1.02,IF(U4="57 02",V4*1.04,IF(U4="57 03",V4*1,IF(U4="S",V4*0.98,IF(U4="FW",V4*0.98,))))))</f>
        <v>81.599999999999994</v>
      </c>
    </row>
    <row r="5" spans="1:23" ht="20.100000000000001" customHeight="1" x14ac:dyDescent="0.2">
      <c r="A5" s="89">
        <v>2</v>
      </c>
      <c r="B5" s="9"/>
      <c r="C5" s="10"/>
      <c r="D5" s="10"/>
      <c r="E5" s="10"/>
      <c r="F5" s="10"/>
      <c r="G5" s="36"/>
      <c r="H5" s="10"/>
      <c r="I5" s="23"/>
      <c r="J5" s="25"/>
      <c r="K5" s="25"/>
      <c r="L5" s="30">
        <f t="shared" si="0"/>
        <v>0</v>
      </c>
      <c r="M5" s="89">
        <v>2</v>
      </c>
      <c r="N5" s="9" t="s">
        <v>53</v>
      </c>
      <c r="O5" s="10">
        <v>1943</v>
      </c>
      <c r="P5" s="10" t="s">
        <v>41</v>
      </c>
      <c r="Q5" s="10" t="s">
        <v>23</v>
      </c>
      <c r="R5" s="10">
        <v>91</v>
      </c>
      <c r="S5" s="12" t="s">
        <v>26</v>
      </c>
      <c r="T5" s="12">
        <v>66</v>
      </c>
      <c r="U5" s="26"/>
      <c r="V5" s="26" t="s">
        <v>175</v>
      </c>
      <c r="W5" s="30">
        <f t="shared" si="1"/>
        <v>0</v>
      </c>
    </row>
    <row r="6" spans="1:23" ht="20.100000000000001" customHeight="1" x14ac:dyDescent="0.2">
      <c r="A6" s="88"/>
      <c r="B6" s="9"/>
      <c r="C6" s="10"/>
      <c r="D6" s="10"/>
      <c r="E6" s="10"/>
      <c r="F6" s="10"/>
      <c r="G6" s="37"/>
      <c r="H6" s="10"/>
      <c r="I6" s="23"/>
      <c r="J6" s="25"/>
      <c r="K6" s="25"/>
      <c r="L6" s="30">
        <f t="shared" si="0"/>
        <v>0</v>
      </c>
      <c r="M6" s="88"/>
      <c r="N6" s="57" t="s">
        <v>152</v>
      </c>
      <c r="O6" s="58">
        <v>1953</v>
      </c>
      <c r="P6" s="58" t="s">
        <v>39</v>
      </c>
      <c r="Q6" s="58" t="s">
        <v>23</v>
      </c>
      <c r="R6" s="58">
        <v>95</v>
      </c>
      <c r="S6" s="59" t="s">
        <v>25</v>
      </c>
      <c r="T6" s="59">
        <v>65</v>
      </c>
      <c r="U6" s="61" t="s">
        <v>23</v>
      </c>
      <c r="V6" s="61">
        <v>95</v>
      </c>
      <c r="W6" s="62">
        <f t="shared" si="1"/>
        <v>93.1</v>
      </c>
    </row>
    <row r="7" spans="1:23" ht="20.100000000000001" customHeight="1" x14ac:dyDescent="0.2">
      <c r="A7" s="89">
        <v>3</v>
      </c>
      <c r="B7" s="9"/>
      <c r="C7" s="10"/>
      <c r="D7" s="10"/>
      <c r="E7" s="10"/>
      <c r="F7" s="10"/>
      <c r="G7" s="37"/>
      <c r="H7" s="10"/>
      <c r="I7" s="23"/>
      <c r="J7" s="25"/>
      <c r="K7" s="25"/>
      <c r="L7" s="30">
        <f t="shared" si="0"/>
        <v>0</v>
      </c>
      <c r="M7" s="89">
        <v>3</v>
      </c>
      <c r="N7" s="57" t="s">
        <v>142</v>
      </c>
      <c r="O7" s="58">
        <v>1957</v>
      </c>
      <c r="P7" s="58" t="s">
        <v>39</v>
      </c>
      <c r="Q7" s="58" t="s">
        <v>23</v>
      </c>
      <c r="R7" s="58">
        <v>94</v>
      </c>
      <c r="S7" s="65" t="s">
        <v>25</v>
      </c>
      <c r="T7" s="59">
        <v>71</v>
      </c>
      <c r="U7" s="61" t="s">
        <v>23</v>
      </c>
      <c r="V7" s="61">
        <v>98</v>
      </c>
      <c r="W7" s="62">
        <f t="shared" si="1"/>
        <v>96.039999999999992</v>
      </c>
    </row>
    <row r="8" spans="1:23" ht="20.100000000000001" customHeight="1" x14ac:dyDescent="0.2">
      <c r="A8" s="88"/>
      <c r="B8" s="9"/>
      <c r="C8" s="10"/>
      <c r="D8" s="10"/>
      <c r="E8" s="10"/>
      <c r="F8" s="10"/>
      <c r="G8" s="36"/>
      <c r="H8" s="10"/>
      <c r="I8" s="23"/>
      <c r="J8" s="25"/>
      <c r="K8" s="25"/>
      <c r="L8" s="30">
        <f t="shared" si="0"/>
        <v>0</v>
      </c>
      <c r="M8" s="88"/>
      <c r="N8" s="9" t="s">
        <v>156</v>
      </c>
      <c r="O8" s="10">
        <v>1982</v>
      </c>
      <c r="P8" s="10" t="s">
        <v>43</v>
      </c>
      <c r="Q8" s="10" t="s">
        <v>26</v>
      </c>
      <c r="R8" s="10">
        <v>93</v>
      </c>
      <c r="S8" s="12" t="s">
        <v>26</v>
      </c>
      <c r="T8" s="12">
        <v>67</v>
      </c>
      <c r="U8" s="26" t="s">
        <v>26</v>
      </c>
      <c r="V8" s="26">
        <v>93</v>
      </c>
      <c r="W8" s="30">
        <f t="shared" si="1"/>
        <v>94.86</v>
      </c>
    </row>
    <row r="9" spans="1:23" ht="20.100000000000001" customHeight="1" x14ac:dyDescent="0.2">
      <c r="A9" s="89">
        <v>4</v>
      </c>
      <c r="B9" s="9"/>
      <c r="C9" s="10"/>
      <c r="D9" s="10"/>
      <c r="E9" s="10"/>
      <c r="F9" s="10"/>
      <c r="G9" s="38"/>
      <c r="H9" s="10"/>
      <c r="I9" s="23"/>
      <c r="J9" s="25"/>
      <c r="K9" s="25"/>
      <c r="L9" s="30">
        <f t="shared" si="0"/>
        <v>0</v>
      </c>
      <c r="M9" s="89">
        <v>4</v>
      </c>
      <c r="N9" s="9" t="s">
        <v>150</v>
      </c>
      <c r="O9" s="10">
        <v>1987</v>
      </c>
      <c r="P9" s="10" t="s">
        <v>43</v>
      </c>
      <c r="Q9" s="10">
        <v>90</v>
      </c>
      <c r="R9" s="10">
        <v>94</v>
      </c>
      <c r="S9" s="12">
        <v>90</v>
      </c>
      <c r="T9" s="12">
        <v>65</v>
      </c>
      <c r="U9" s="26"/>
      <c r="V9" s="26" t="s">
        <v>175</v>
      </c>
      <c r="W9" s="30">
        <f t="shared" si="1"/>
        <v>0</v>
      </c>
    </row>
    <row r="10" spans="1:23" ht="20.100000000000001" customHeight="1" x14ac:dyDescent="0.2">
      <c r="A10" s="88"/>
      <c r="B10" s="9"/>
      <c r="C10" s="10"/>
      <c r="D10" s="10"/>
      <c r="E10" s="10"/>
      <c r="F10" s="10"/>
      <c r="G10" s="38"/>
      <c r="H10" s="10"/>
      <c r="I10" s="23"/>
      <c r="J10" s="25"/>
      <c r="K10" s="25"/>
      <c r="L10" s="30">
        <f t="shared" si="0"/>
        <v>0</v>
      </c>
      <c r="M10" s="88"/>
      <c r="N10" s="64" t="s">
        <v>155</v>
      </c>
      <c r="O10" s="58">
        <v>1995</v>
      </c>
      <c r="P10" s="58" t="s">
        <v>41</v>
      </c>
      <c r="Q10" s="58">
        <v>90</v>
      </c>
      <c r="R10" s="58">
        <v>87</v>
      </c>
      <c r="S10" s="59">
        <v>90</v>
      </c>
      <c r="T10" s="59">
        <v>67</v>
      </c>
      <c r="U10" s="61">
        <v>90</v>
      </c>
      <c r="V10" s="61">
        <v>89</v>
      </c>
      <c r="W10" s="62">
        <f t="shared" si="1"/>
        <v>90.78</v>
      </c>
    </row>
    <row r="11" spans="1:23" ht="20.100000000000001" customHeight="1" x14ac:dyDescent="0.2">
      <c r="A11" s="89">
        <v>5</v>
      </c>
      <c r="B11" s="9"/>
      <c r="C11" s="10"/>
      <c r="D11" s="10"/>
      <c r="E11" s="10"/>
      <c r="F11" s="10"/>
      <c r="G11" s="38"/>
      <c r="H11" s="10"/>
      <c r="I11" s="23"/>
      <c r="J11" s="25"/>
      <c r="K11" s="25"/>
      <c r="L11" s="30">
        <f t="shared" si="0"/>
        <v>0</v>
      </c>
      <c r="M11" s="89">
        <v>5</v>
      </c>
      <c r="N11" s="57" t="s">
        <v>167</v>
      </c>
      <c r="O11" s="58">
        <v>1970</v>
      </c>
      <c r="P11" s="58" t="s">
        <v>43</v>
      </c>
      <c r="Q11" s="58" t="s">
        <v>26</v>
      </c>
      <c r="R11" s="58">
        <v>82</v>
      </c>
      <c r="S11" s="59" t="s">
        <v>26</v>
      </c>
      <c r="T11" s="59">
        <v>65</v>
      </c>
      <c r="U11" s="60" t="s">
        <v>26</v>
      </c>
      <c r="V11" s="61">
        <v>90</v>
      </c>
      <c r="W11" s="62">
        <f t="shared" si="1"/>
        <v>91.8</v>
      </c>
    </row>
    <row r="12" spans="1:23" ht="20.100000000000001" customHeight="1" x14ac:dyDescent="0.2">
      <c r="A12" s="88"/>
      <c r="B12" s="9"/>
      <c r="C12" s="10"/>
      <c r="D12" s="10"/>
      <c r="E12" s="10"/>
      <c r="F12" s="10"/>
      <c r="G12" s="38"/>
      <c r="H12" s="10"/>
      <c r="I12" s="23"/>
      <c r="J12" s="25"/>
      <c r="K12" s="25"/>
      <c r="L12" s="30">
        <f t="shared" si="0"/>
        <v>0</v>
      </c>
      <c r="M12" s="88"/>
      <c r="N12" s="9" t="s">
        <v>126</v>
      </c>
      <c r="O12" s="10">
        <v>1990</v>
      </c>
      <c r="P12" s="10" t="s">
        <v>43</v>
      </c>
      <c r="Q12" s="10" t="s">
        <v>23</v>
      </c>
      <c r="R12" s="10">
        <v>95</v>
      </c>
      <c r="S12" s="12">
        <v>90</v>
      </c>
      <c r="T12" s="12">
        <v>62</v>
      </c>
      <c r="U12" s="26" t="s">
        <v>23</v>
      </c>
      <c r="V12" s="26">
        <v>92</v>
      </c>
      <c r="W12" s="30">
        <f t="shared" si="1"/>
        <v>90.16</v>
      </c>
    </row>
    <row r="13" spans="1:23" ht="20.100000000000001" customHeight="1" x14ac:dyDescent="0.2">
      <c r="A13" s="89">
        <v>6</v>
      </c>
      <c r="B13" s="9"/>
      <c r="C13" s="10"/>
      <c r="D13" s="10"/>
      <c r="E13" s="10"/>
      <c r="F13" s="10"/>
      <c r="G13" s="38"/>
      <c r="H13" s="10"/>
      <c r="I13" s="23"/>
      <c r="J13" s="25"/>
      <c r="K13" s="25"/>
      <c r="L13" s="30">
        <f t="shared" si="0"/>
        <v>0</v>
      </c>
      <c r="M13" s="89">
        <v>6</v>
      </c>
      <c r="N13" s="57" t="s">
        <v>121</v>
      </c>
      <c r="O13" s="58">
        <v>1984</v>
      </c>
      <c r="P13" s="58" t="s">
        <v>39</v>
      </c>
      <c r="Q13" s="58" t="s">
        <v>23</v>
      </c>
      <c r="R13" s="58">
        <v>96</v>
      </c>
      <c r="S13" s="59">
        <v>90</v>
      </c>
      <c r="T13" s="59">
        <v>67</v>
      </c>
      <c r="U13" s="61" t="s">
        <v>23</v>
      </c>
      <c r="V13" s="61">
        <v>99</v>
      </c>
      <c r="W13" s="62">
        <f t="shared" si="1"/>
        <v>97.02</v>
      </c>
    </row>
    <row r="14" spans="1:23" ht="20.100000000000001" customHeight="1" x14ac:dyDescent="0.2">
      <c r="A14" s="88"/>
      <c r="B14" s="9"/>
      <c r="C14" s="10"/>
      <c r="D14" s="10"/>
      <c r="E14" s="10"/>
      <c r="F14" s="10"/>
      <c r="G14" s="38"/>
      <c r="H14" s="10"/>
      <c r="I14" s="23"/>
      <c r="J14" s="25"/>
      <c r="K14" s="25"/>
      <c r="L14" s="30">
        <f t="shared" si="0"/>
        <v>0</v>
      </c>
      <c r="M14" s="88"/>
      <c r="N14" s="9" t="s">
        <v>62</v>
      </c>
      <c r="O14" s="10">
        <v>1964</v>
      </c>
      <c r="P14" s="10" t="s">
        <v>39</v>
      </c>
      <c r="Q14" s="10" t="s">
        <v>25</v>
      </c>
      <c r="R14" s="10">
        <v>92</v>
      </c>
      <c r="S14" s="12" t="s">
        <v>25</v>
      </c>
      <c r="T14" s="12">
        <v>64</v>
      </c>
      <c r="U14" s="27" t="s">
        <v>25</v>
      </c>
      <c r="V14" s="26">
        <v>88</v>
      </c>
      <c r="W14" s="30">
        <f t="shared" si="1"/>
        <v>88</v>
      </c>
    </row>
    <row r="15" spans="1:23" ht="20.100000000000001" customHeight="1" x14ac:dyDescent="0.2">
      <c r="A15" s="89">
        <v>7</v>
      </c>
      <c r="B15" s="9"/>
      <c r="C15" s="10"/>
      <c r="D15" s="10"/>
      <c r="E15" s="10"/>
      <c r="F15" s="10"/>
      <c r="G15" s="38"/>
      <c r="H15" s="10"/>
      <c r="I15" s="23"/>
      <c r="J15" s="25"/>
      <c r="K15" s="25"/>
      <c r="L15" s="30">
        <f t="shared" si="0"/>
        <v>0</v>
      </c>
      <c r="M15" s="89">
        <v>7</v>
      </c>
      <c r="N15" s="57" t="s">
        <v>158</v>
      </c>
      <c r="O15" s="58">
        <v>1947</v>
      </c>
      <c r="P15" s="58" t="s">
        <v>48</v>
      </c>
      <c r="Q15" s="58" t="s">
        <v>25</v>
      </c>
      <c r="R15" s="58">
        <v>84</v>
      </c>
      <c r="S15" s="59" t="s">
        <v>25</v>
      </c>
      <c r="T15" s="59">
        <v>69</v>
      </c>
      <c r="U15" s="61" t="s">
        <v>25</v>
      </c>
      <c r="V15" s="61">
        <v>96</v>
      </c>
      <c r="W15" s="62">
        <f t="shared" si="1"/>
        <v>96</v>
      </c>
    </row>
    <row r="16" spans="1:23" ht="20.100000000000001" customHeight="1" x14ac:dyDescent="0.2">
      <c r="A16" s="88"/>
      <c r="B16" s="9"/>
      <c r="C16" s="10"/>
      <c r="D16" s="10"/>
      <c r="E16" s="10"/>
      <c r="F16" s="10"/>
      <c r="G16" s="38"/>
      <c r="H16" s="10"/>
      <c r="I16" s="23"/>
      <c r="J16" s="25"/>
      <c r="K16" s="25"/>
      <c r="L16" s="30">
        <f t="shared" si="0"/>
        <v>0</v>
      </c>
      <c r="M16" s="88"/>
      <c r="N16" s="9" t="s">
        <v>67</v>
      </c>
      <c r="O16" s="10">
        <v>1967</v>
      </c>
      <c r="P16" s="10" t="s">
        <v>41</v>
      </c>
      <c r="Q16" s="10">
        <v>90</v>
      </c>
      <c r="R16" s="10">
        <v>90</v>
      </c>
      <c r="S16" s="12">
        <v>90</v>
      </c>
      <c r="T16" s="12">
        <v>67</v>
      </c>
      <c r="U16" s="26">
        <v>90</v>
      </c>
      <c r="V16" s="26">
        <v>88</v>
      </c>
      <c r="W16" s="30">
        <f t="shared" si="1"/>
        <v>89.76</v>
      </c>
    </row>
    <row r="17" spans="1:23" ht="20.100000000000001" customHeight="1" x14ac:dyDescent="0.2">
      <c r="A17" s="89">
        <v>8</v>
      </c>
      <c r="B17" s="9"/>
      <c r="C17" s="10"/>
      <c r="D17" s="10"/>
      <c r="E17" s="10"/>
      <c r="F17" s="10"/>
      <c r="G17" s="38"/>
      <c r="H17" s="10"/>
      <c r="I17" s="23"/>
      <c r="J17" s="25"/>
      <c r="K17" s="25"/>
      <c r="L17" s="30">
        <f t="shared" si="0"/>
        <v>0</v>
      </c>
      <c r="M17" s="89">
        <v>8</v>
      </c>
      <c r="N17" s="57" t="s">
        <v>58</v>
      </c>
      <c r="O17" s="58">
        <v>1971</v>
      </c>
      <c r="P17" s="58" t="s">
        <v>59</v>
      </c>
      <c r="Q17" s="58" t="s">
        <v>23</v>
      </c>
      <c r="R17" s="58">
        <v>93</v>
      </c>
      <c r="S17" s="59" t="s">
        <v>26</v>
      </c>
      <c r="T17" s="59">
        <v>68</v>
      </c>
      <c r="U17" s="63" t="s">
        <v>23</v>
      </c>
      <c r="V17" s="61">
        <v>93</v>
      </c>
      <c r="W17" s="62">
        <f t="shared" si="1"/>
        <v>91.14</v>
      </c>
    </row>
    <row r="18" spans="1:23" ht="20.100000000000001" customHeight="1" x14ac:dyDescent="0.2">
      <c r="A18" s="88"/>
      <c r="B18" s="9"/>
      <c r="C18" s="10"/>
      <c r="D18" s="10"/>
      <c r="E18" s="10"/>
      <c r="F18" s="10"/>
      <c r="G18" s="38"/>
      <c r="H18" s="10"/>
      <c r="I18" s="23"/>
      <c r="J18" s="25"/>
      <c r="K18" s="25"/>
      <c r="L18" s="30">
        <f t="shared" si="0"/>
        <v>0</v>
      </c>
      <c r="M18" s="88"/>
      <c r="N18" s="9" t="s">
        <v>118</v>
      </c>
      <c r="O18" s="10">
        <v>1966</v>
      </c>
      <c r="P18" s="10" t="s">
        <v>39</v>
      </c>
      <c r="Q18" s="10" t="s">
        <v>23</v>
      </c>
      <c r="R18" s="10">
        <v>92</v>
      </c>
      <c r="S18" s="12">
        <v>90</v>
      </c>
      <c r="T18" s="12">
        <v>67</v>
      </c>
      <c r="U18" s="27" t="s">
        <v>23</v>
      </c>
      <c r="V18" s="26">
        <v>84</v>
      </c>
      <c r="W18" s="30">
        <f t="shared" si="1"/>
        <v>82.32</v>
      </c>
    </row>
    <row r="19" spans="1:23" ht="20.100000000000001" customHeight="1" x14ac:dyDescent="0.2">
      <c r="A19" s="89">
        <v>9</v>
      </c>
      <c r="B19" s="9"/>
      <c r="C19" s="10"/>
      <c r="D19" s="10"/>
      <c r="E19" s="10"/>
      <c r="F19" s="10"/>
      <c r="G19" s="38"/>
      <c r="H19" s="10"/>
      <c r="I19" s="23"/>
      <c r="J19" s="25"/>
      <c r="K19" s="25"/>
      <c r="L19" s="30">
        <f t="shared" si="0"/>
        <v>0</v>
      </c>
      <c r="M19" s="89">
        <v>9</v>
      </c>
      <c r="N19" s="57" t="s">
        <v>112</v>
      </c>
      <c r="O19" s="58">
        <v>1988</v>
      </c>
      <c r="P19" s="58" t="s">
        <v>48</v>
      </c>
      <c r="Q19" s="58" t="s">
        <v>23</v>
      </c>
      <c r="R19" s="58">
        <v>98</v>
      </c>
      <c r="S19" s="59" t="s">
        <v>25</v>
      </c>
      <c r="T19" s="59">
        <v>61</v>
      </c>
      <c r="U19" s="61" t="s">
        <v>23</v>
      </c>
      <c r="V19" s="61">
        <v>95</v>
      </c>
      <c r="W19" s="62">
        <f t="shared" si="1"/>
        <v>93.1</v>
      </c>
    </row>
    <row r="20" spans="1:23" ht="20.100000000000001" customHeight="1" x14ac:dyDescent="0.2">
      <c r="A20" s="88"/>
      <c r="B20" s="9"/>
      <c r="C20" s="10"/>
      <c r="D20" s="10"/>
      <c r="E20" s="10"/>
      <c r="F20" s="10"/>
      <c r="G20" s="38"/>
      <c r="H20" s="10"/>
      <c r="I20" s="23"/>
      <c r="J20" s="25"/>
      <c r="K20" s="25"/>
      <c r="L20" s="30">
        <f t="shared" si="0"/>
        <v>0</v>
      </c>
      <c r="M20" s="88"/>
      <c r="N20" s="9" t="s">
        <v>131</v>
      </c>
      <c r="O20" s="10">
        <v>1957</v>
      </c>
      <c r="P20" s="10" t="s">
        <v>43</v>
      </c>
      <c r="Q20" s="10">
        <v>90</v>
      </c>
      <c r="R20" s="10">
        <v>83</v>
      </c>
      <c r="S20" s="12">
        <v>90</v>
      </c>
      <c r="T20" s="12">
        <v>67</v>
      </c>
      <c r="U20" s="26">
        <v>90</v>
      </c>
      <c r="V20" s="26">
        <v>84</v>
      </c>
      <c r="W20" s="30">
        <f t="shared" si="1"/>
        <v>85.68</v>
      </c>
    </row>
    <row r="21" spans="1:23" ht="20.100000000000001" customHeight="1" x14ac:dyDescent="0.2">
      <c r="A21" s="89">
        <v>10</v>
      </c>
      <c r="B21" s="9"/>
      <c r="C21" s="10"/>
      <c r="D21" s="10"/>
      <c r="E21" s="10"/>
      <c r="F21" s="10"/>
      <c r="G21" s="38"/>
      <c r="H21" s="10"/>
      <c r="I21" s="23"/>
      <c r="J21" s="25"/>
      <c r="K21" s="25"/>
      <c r="L21" s="30">
        <f t="shared" si="0"/>
        <v>0</v>
      </c>
      <c r="M21" s="89">
        <v>10</v>
      </c>
      <c r="N21" s="9" t="s">
        <v>109</v>
      </c>
      <c r="O21" s="10">
        <v>1980</v>
      </c>
      <c r="P21" s="10" t="s">
        <v>39</v>
      </c>
      <c r="Q21" s="10">
        <v>90</v>
      </c>
      <c r="R21" s="10">
        <v>83</v>
      </c>
      <c r="S21" s="12">
        <v>90</v>
      </c>
      <c r="T21" s="12">
        <v>66</v>
      </c>
      <c r="U21" s="26">
        <v>90</v>
      </c>
      <c r="V21" s="26">
        <v>86</v>
      </c>
      <c r="W21" s="30">
        <f t="shared" si="1"/>
        <v>87.72</v>
      </c>
    </row>
    <row r="22" spans="1:23" ht="20.100000000000001" customHeight="1" x14ac:dyDescent="0.2">
      <c r="A22" s="88"/>
      <c r="B22" s="9"/>
      <c r="C22" s="10"/>
      <c r="D22" s="10"/>
      <c r="E22" s="10"/>
      <c r="F22" s="10"/>
      <c r="G22" s="38"/>
      <c r="H22" s="10"/>
      <c r="I22" s="23"/>
      <c r="J22" s="25"/>
      <c r="K22" s="25"/>
      <c r="L22" s="30">
        <f t="shared" si="0"/>
        <v>0</v>
      </c>
      <c r="M22" s="88"/>
      <c r="N22" s="57" t="s">
        <v>72</v>
      </c>
      <c r="O22" s="58">
        <v>1978</v>
      </c>
      <c r="P22" s="58" t="s">
        <v>59</v>
      </c>
      <c r="Q22" s="58" t="s">
        <v>23</v>
      </c>
      <c r="R22" s="58">
        <v>97</v>
      </c>
      <c r="S22" s="59" t="s">
        <v>26</v>
      </c>
      <c r="T22" s="59">
        <v>66</v>
      </c>
      <c r="U22" s="63" t="s">
        <v>23</v>
      </c>
      <c r="V22" s="61">
        <v>98</v>
      </c>
      <c r="W22" s="62">
        <f t="shared" si="1"/>
        <v>96.039999999999992</v>
      </c>
    </row>
    <row r="23" spans="1:23" ht="20.100000000000001" customHeight="1" x14ac:dyDescent="0.2">
      <c r="A23" s="89">
        <v>11</v>
      </c>
      <c r="B23" s="9"/>
      <c r="C23" s="10"/>
      <c r="D23" s="10"/>
      <c r="E23" s="10"/>
      <c r="F23" s="10"/>
      <c r="G23" s="38"/>
      <c r="H23" s="10"/>
      <c r="I23" s="23"/>
      <c r="J23" s="25"/>
      <c r="K23" s="25"/>
      <c r="L23" s="30">
        <f t="shared" si="0"/>
        <v>0</v>
      </c>
      <c r="M23" s="89">
        <v>11</v>
      </c>
      <c r="N23" s="57" t="s">
        <v>55</v>
      </c>
      <c r="O23" s="58">
        <v>2002</v>
      </c>
      <c r="P23" s="58" t="s">
        <v>41</v>
      </c>
      <c r="Q23" s="58">
        <v>90</v>
      </c>
      <c r="R23" s="58">
        <v>88</v>
      </c>
      <c r="S23" s="59">
        <v>90</v>
      </c>
      <c r="T23" s="59">
        <v>63</v>
      </c>
      <c r="U23" s="61">
        <v>90</v>
      </c>
      <c r="V23" s="61">
        <v>92</v>
      </c>
      <c r="W23" s="62">
        <f t="shared" si="1"/>
        <v>93.84</v>
      </c>
    </row>
    <row r="24" spans="1:23" ht="20.100000000000001" customHeight="1" x14ac:dyDescent="0.2">
      <c r="A24" s="88"/>
      <c r="B24" s="9"/>
      <c r="C24" s="10"/>
      <c r="D24" s="10"/>
      <c r="E24" s="10"/>
      <c r="F24" s="10"/>
      <c r="G24" s="38"/>
      <c r="H24" s="10"/>
      <c r="I24" s="23"/>
      <c r="J24" s="25"/>
      <c r="K24" s="25"/>
      <c r="L24" s="30">
        <f t="shared" si="0"/>
        <v>0</v>
      </c>
      <c r="M24" s="88"/>
      <c r="N24" s="9" t="s">
        <v>122</v>
      </c>
      <c r="O24" s="10">
        <v>1954</v>
      </c>
      <c r="P24" s="10" t="s">
        <v>39</v>
      </c>
      <c r="Q24" s="10" t="s">
        <v>25</v>
      </c>
      <c r="R24" s="10">
        <v>82</v>
      </c>
      <c r="S24" s="12" t="s">
        <v>25</v>
      </c>
      <c r="T24" s="12">
        <v>63</v>
      </c>
      <c r="U24" s="26" t="s">
        <v>25</v>
      </c>
      <c r="V24" s="26">
        <v>79</v>
      </c>
      <c r="W24" s="30">
        <f t="shared" si="1"/>
        <v>79</v>
      </c>
    </row>
    <row r="25" spans="1:23" ht="20.100000000000001" customHeight="1" x14ac:dyDescent="0.2">
      <c r="A25" s="89">
        <v>12</v>
      </c>
      <c r="B25" s="9"/>
      <c r="C25" s="10"/>
      <c r="D25" s="10"/>
      <c r="E25" s="10"/>
      <c r="F25" s="10"/>
      <c r="G25" s="38"/>
      <c r="H25" s="10"/>
      <c r="I25" s="23"/>
      <c r="J25" s="25"/>
      <c r="K25" s="25"/>
      <c r="L25" s="30">
        <f t="shared" si="0"/>
        <v>0</v>
      </c>
      <c r="M25" s="89">
        <v>12</v>
      </c>
      <c r="N25" s="9" t="s">
        <v>44</v>
      </c>
      <c r="O25" s="10">
        <v>2002</v>
      </c>
      <c r="P25" s="10" t="s">
        <v>39</v>
      </c>
      <c r="Q25" s="10">
        <v>90</v>
      </c>
      <c r="R25" s="10">
        <v>88</v>
      </c>
      <c r="S25" s="12">
        <v>90</v>
      </c>
      <c r="T25" s="12">
        <v>62</v>
      </c>
      <c r="U25" s="27">
        <v>90</v>
      </c>
      <c r="V25" s="26">
        <v>91</v>
      </c>
      <c r="W25" s="30">
        <f t="shared" si="1"/>
        <v>92.820000000000007</v>
      </c>
    </row>
    <row r="26" spans="1:23" ht="20.100000000000001" customHeight="1" x14ac:dyDescent="0.2">
      <c r="A26" s="88"/>
      <c r="B26" s="9"/>
      <c r="C26" s="10"/>
      <c r="D26" s="10"/>
      <c r="E26" s="10"/>
      <c r="F26" s="10"/>
      <c r="G26" s="38"/>
      <c r="H26" s="10"/>
      <c r="I26" s="23"/>
      <c r="J26" s="25"/>
      <c r="K26" s="25"/>
      <c r="L26" s="30">
        <f t="shared" si="0"/>
        <v>0</v>
      </c>
      <c r="M26" s="88"/>
      <c r="N26" s="57" t="s">
        <v>89</v>
      </c>
      <c r="O26" s="58">
        <v>1995</v>
      </c>
      <c r="P26" s="58" t="s">
        <v>39</v>
      </c>
      <c r="Q26" s="58" t="s">
        <v>23</v>
      </c>
      <c r="R26" s="58">
        <v>95</v>
      </c>
      <c r="S26" s="59" t="s">
        <v>25</v>
      </c>
      <c r="T26" s="59">
        <v>68</v>
      </c>
      <c r="U26" s="63" t="s">
        <v>23</v>
      </c>
      <c r="V26" s="61">
        <v>96</v>
      </c>
      <c r="W26" s="62">
        <f t="shared" si="1"/>
        <v>94.08</v>
      </c>
    </row>
    <row r="27" spans="1:23" ht="20.100000000000001" customHeight="1" x14ac:dyDescent="0.2">
      <c r="A27" s="89">
        <v>13</v>
      </c>
      <c r="B27" s="9"/>
      <c r="C27" s="10"/>
      <c r="D27" s="10"/>
      <c r="E27" s="10"/>
      <c r="F27" s="10"/>
      <c r="G27" s="38"/>
      <c r="H27" s="10"/>
      <c r="I27" s="23"/>
      <c r="J27" s="25"/>
      <c r="K27" s="25"/>
      <c r="L27" s="30">
        <f t="shared" si="0"/>
        <v>0</v>
      </c>
      <c r="M27" s="89">
        <v>13</v>
      </c>
      <c r="N27" s="9" t="s">
        <v>45</v>
      </c>
      <c r="O27" s="10">
        <v>2001</v>
      </c>
      <c r="P27" s="10" t="s">
        <v>39</v>
      </c>
      <c r="Q27" s="10">
        <v>90</v>
      </c>
      <c r="R27" s="10">
        <v>91</v>
      </c>
      <c r="S27" s="12">
        <v>90</v>
      </c>
      <c r="T27" s="12">
        <v>63</v>
      </c>
      <c r="U27" s="26">
        <v>90</v>
      </c>
      <c r="V27" s="26">
        <v>84</v>
      </c>
      <c r="W27" s="30">
        <f t="shared" si="1"/>
        <v>85.68</v>
      </c>
    </row>
    <row r="28" spans="1:23" ht="20.100000000000001" customHeight="1" x14ac:dyDescent="0.2">
      <c r="A28" s="88"/>
      <c r="B28" s="9"/>
      <c r="C28" s="10"/>
      <c r="D28" s="10"/>
      <c r="E28" s="10"/>
      <c r="F28" s="10"/>
      <c r="G28" s="38"/>
      <c r="H28" s="10"/>
      <c r="I28" s="23"/>
      <c r="J28" s="25"/>
      <c r="K28" s="25"/>
      <c r="L28" s="30">
        <f t="shared" si="0"/>
        <v>0</v>
      </c>
      <c r="M28" s="88"/>
      <c r="N28" s="57" t="s">
        <v>168</v>
      </c>
      <c r="O28" s="58">
        <v>1948</v>
      </c>
      <c r="P28" s="58" t="s">
        <v>43</v>
      </c>
      <c r="Q28" s="58" t="s">
        <v>26</v>
      </c>
      <c r="R28" s="58">
        <v>94</v>
      </c>
      <c r="S28" s="59" t="s">
        <v>26</v>
      </c>
      <c r="T28" s="59">
        <v>66</v>
      </c>
      <c r="U28" s="61" t="s">
        <v>26</v>
      </c>
      <c r="V28" s="61">
        <v>93</v>
      </c>
      <c r="W28" s="62">
        <f t="shared" si="1"/>
        <v>94.86</v>
      </c>
    </row>
    <row r="29" spans="1:23" ht="20.100000000000001" customHeight="1" x14ac:dyDescent="0.2">
      <c r="A29" s="89">
        <v>14</v>
      </c>
      <c r="B29" s="9"/>
      <c r="C29" s="10"/>
      <c r="D29" s="10"/>
      <c r="E29" s="10"/>
      <c r="F29" s="10"/>
      <c r="G29" s="38"/>
      <c r="H29" s="10"/>
      <c r="I29" s="23"/>
      <c r="J29" s="25"/>
      <c r="K29" s="25"/>
      <c r="L29" s="30">
        <f t="shared" si="0"/>
        <v>0</v>
      </c>
      <c r="M29" s="89">
        <v>14</v>
      </c>
      <c r="N29" s="9" t="s">
        <v>111</v>
      </c>
      <c r="O29" s="10">
        <v>1983</v>
      </c>
      <c r="P29" s="10" t="s">
        <v>48</v>
      </c>
      <c r="Q29" s="10">
        <v>90</v>
      </c>
      <c r="R29" s="10">
        <v>94</v>
      </c>
      <c r="S29" s="12" t="s">
        <v>25</v>
      </c>
      <c r="T29" s="12">
        <v>66</v>
      </c>
      <c r="U29" s="27" t="s">
        <v>25</v>
      </c>
      <c r="V29" s="26">
        <v>82</v>
      </c>
      <c r="W29" s="30">
        <f t="shared" si="1"/>
        <v>82</v>
      </c>
    </row>
    <row r="30" spans="1:23" ht="20.100000000000001" customHeight="1" x14ac:dyDescent="0.2">
      <c r="A30" s="88"/>
      <c r="B30" s="9"/>
      <c r="C30" s="10"/>
      <c r="D30" s="10"/>
      <c r="E30" s="10"/>
      <c r="F30" s="10"/>
      <c r="G30" s="38"/>
      <c r="H30" s="10"/>
      <c r="I30" s="23"/>
      <c r="J30" s="25"/>
      <c r="K30" s="25"/>
      <c r="L30" s="30">
        <f t="shared" si="0"/>
        <v>0</v>
      </c>
      <c r="M30" s="88"/>
      <c r="N30" s="57" t="s">
        <v>147</v>
      </c>
      <c r="O30" s="58">
        <v>1949</v>
      </c>
      <c r="P30" s="58" t="s">
        <v>39</v>
      </c>
      <c r="Q30" s="58" t="s">
        <v>25</v>
      </c>
      <c r="R30" s="58">
        <v>92</v>
      </c>
      <c r="S30" s="59" t="s">
        <v>25</v>
      </c>
      <c r="T30" s="59">
        <v>66</v>
      </c>
      <c r="U30" s="61" t="s">
        <v>25</v>
      </c>
      <c r="V30" s="61">
        <v>95</v>
      </c>
      <c r="W30" s="62">
        <f t="shared" si="1"/>
        <v>95</v>
      </c>
    </row>
    <row r="31" spans="1:23" ht="20.100000000000001" customHeight="1" x14ac:dyDescent="0.2">
      <c r="A31" s="89">
        <v>15</v>
      </c>
      <c r="B31" s="9"/>
      <c r="C31" s="10"/>
      <c r="D31" s="10"/>
      <c r="E31" s="10"/>
      <c r="F31" s="10"/>
      <c r="G31" s="38"/>
      <c r="H31" s="10"/>
      <c r="I31" s="23"/>
      <c r="J31" s="25"/>
      <c r="K31" s="25"/>
      <c r="L31" s="30">
        <f t="shared" si="0"/>
        <v>0</v>
      </c>
      <c r="M31" s="89">
        <v>15</v>
      </c>
      <c r="N31" s="57" t="s">
        <v>164</v>
      </c>
      <c r="O31" s="58">
        <v>1982</v>
      </c>
      <c r="P31" s="58" t="s">
        <v>59</v>
      </c>
      <c r="Q31" s="58" t="s">
        <v>23</v>
      </c>
      <c r="R31" s="58">
        <v>94</v>
      </c>
      <c r="S31" s="68">
        <v>90</v>
      </c>
      <c r="T31" s="59">
        <v>68</v>
      </c>
      <c r="U31" s="63" t="s">
        <v>23</v>
      </c>
      <c r="V31" s="61">
        <v>96</v>
      </c>
      <c r="W31" s="62">
        <f t="shared" si="1"/>
        <v>94.08</v>
      </c>
    </row>
    <row r="32" spans="1:23" ht="20.100000000000001" customHeight="1" x14ac:dyDescent="0.2">
      <c r="A32" s="88"/>
      <c r="B32" s="9"/>
      <c r="C32" s="10"/>
      <c r="D32" s="10"/>
      <c r="E32" s="10"/>
      <c r="F32" s="10"/>
      <c r="G32" s="38"/>
      <c r="H32" s="10"/>
      <c r="I32" s="23"/>
      <c r="J32" s="25"/>
      <c r="K32" s="25"/>
      <c r="L32" s="30">
        <f t="shared" si="0"/>
        <v>0</v>
      </c>
      <c r="M32" s="88"/>
      <c r="N32" s="9" t="s">
        <v>38</v>
      </c>
      <c r="O32" s="10">
        <v>1992</v>
      </c>
      <c r="P32" s="10" t="s">
        <v>39</v>
      </c>
      <c r="Q32" s="10">
        <v>90</v>
      </c>
      <c r="R32" s="10">
        <v>92</v>
      </c>
      <c r="S32" s="12">
        <v>90</v>
      </c>
      <c r="T32" s="12">
        <v>66</v>
      </c>
      <c r="U32" s="26"/>
      <c r="V32" s="26" t="s">
        <v>175</v>
      </c>
      <c r="W32" s="30">
        <f t="shared" si="1"/>
        <v>0</v>
      </c>
    </row>
    <row r="33" spans="1:23" ht="20.100000000000001" customHeight="1" x14ac:dyDescent="0.2">
      <c r="A33" s="89">
        <v>16</v>
      </c>
      <c r="B33" s="9"/>
      <c r="C33" s="10"/>
      <c r="D33" s="10"/>
      <c r="E33" s="10"/>
      <c r="F33" s="10"/>
      <c r="G33" s="38"/>
      <c r="H33" s="10"/>
      <c r="I33" s="23"/>
      <c r="J33" s="25"/>
      <c r="K33" s="25"/>
      <c r="L33" s="30">
        <f t="shared" si="0"/>
        <v>0</v>
      </c>
      <c r="M33" s="89">
        <v>16</v>
      </c>
      <c r="N33" s="57" t="s">
        <v>60</v>
      </c>
      <c r="O33" s="58">
        <v>2001</v>
      </c>
      <c r="P33" s="58" t="s">
        <v>39</v>
      </c>
      <c r="Q33" s="58">
        <v>90</v>
      </c>
      <c r="R33" s="58">
        <v>78</v>
      </c>
      <c r="S33" s="59">
        <v>90</v>
      </c>
      <c r="T33" s="59">
        <v>65</v>
      </c>
      <c r="U33" s="61">
        <v>90</v>
      </c>
      <c r="V33" s="61">
        <v>94</v>
      </c>
      <c r="W33" s="62">
        <f t="shared" si="1"/>
        <v>95.88</v>
      </c>
    </row>
    <row r="34" spans="1:23" ht="20.100000000000001" customHeight="1" x14ac:dyDescent="0.2">
      <c r="A34" s="88"/>
      <c r="B34" s="9"/>
      <c r="C34" s="10"/>
      <c r="D34" s="10"/>
      <c r="E34" s="10"/>
      <c r="F34" s="10"/>
      <c r="G34" s="38"/>
      <c r="H34" s="10"/>
      <c r="I34" s="23"/>
      <c r="J34" s="25"/>
      <c r="K34" s="25"/>
      <c r="L34" s="30">
        <f t="shared" si="0"/>
        <v>0</v>
      </c>
      <c r="M34" s="88"/>
      <c r="N34" s="9" t="s">
        <v>94</v>
      </c>
      <c r="O34" s="10">
        <v>1963</v>
      </c>
      <c r="P34" s="10" t="s">
        <v>48</v>
      </c>
      <c r="Q34" s="10" t="s">
        <v>23</v>
      </c>
      <c r="R34" s="10">
        <v>93</v>
      </c>
      <c r="S34" s="12" t="s">
        <v>25</v>
      </c>
      <c r="T34" s="12">
        <v>71</v>
      </c>
      <c r="U34" s="26" t="s">
        <v>23</v>
      </c>
      <c r="V34" s="26">
        <v>90</v>
      </c>
      <c r="W34" s="30">
        <f t="shared" si="1"/>
        <v>88.2</v>
      </c>
    </row>
    <row r="35" spans="1:23" ht="20.100000000000001" customHeight="1" x14ac:dyDescent="0.2">
      <c r="A35" s="89">
        <v>17</v>
      </c>
      <c r="B35" s="9"/>
      <c r="C35" s="10"/>
      <c r="D35" s="10"/>
      <c r="E35" s="10"/>
      <c r="F35" s="10"/>
      <c r="G35" s="38"/>
      <c r="H35" s="10"/>
      <c r="I35" s="23"/>
      <c r="J35" s="25"/>
      <c r="K35" s="25"/>
      <c r="L35" s="30">
        <f t="shared" si="0"/>
        <v>0</v>
      </c>
      <c r="M35" s="89">
        <v>17</v>
      </c>
      <c r="N35" s="9" t="s">
        <v>81</v>
      </c>
      <c r="O35" s="10">
        <v>1982</v>
      </c>
      <c r="P35" s="10" t="s">
        <v>43</v>
      </c>
      <c r="Q35" s="10" t="s">
        <v>23</v>
      </c>
      <c r="R35" s="10">
        <v>87</v>
      </c>
      <c r="S35" s="12">
        <v>90</v>
      </c>
      <c r="T35" s="12">
        <v>67</v>
      </c>
      <c r="U35" s="26" t="s">
        <v>23</v>
      </c>
      <c r="V35" s="26">
        <v>87</v>
      </c>
      <c r="W35" s="30">
        <f t="shared" si="1"/>
        <v>85.26</v>
      </c>
    </row>
    <row r="36" spans="1:23" ht="20.100000000000001" customHeight="1" x14ac:dyDescent="0.2">
      <c r="A36" s="88"/>
      <c r="B36" s="9"/>
      <c r="C36" s="10"/>
      <c r="D36" s="10"/>
      <c r="E36" s="10"/>
      <c r="F36" s="10"/>
      <c r="G36" s="38"/>
      <c r="H36" s="10"/>
      <c r="I36" s="23"/>
      <c r="J36" s="25"/>
      <c r="K36" s="25"/>
      <c r="L36" s="30">
        <f t="shared" si="0"/>
        <v>0</v>
      </c>
      <c r="M36" s="88"/>
      <c r="N36" s="57" t="s">
        <v>74</v>
      </c>
      <c r="O36" s="58">
        <v>1985</v>
      </c>
      <c r="P36" s="58" t="s">
        <v>43</v>
      </c>
      <c r="Q36" s="58" t="s">
        <v>26</v>
      </c>
      <c r="R36" s="58">
        <v>93</v>
      </c>
      <c r="S36" s="59" t="s">
        <v>26</v>
      </c>
      <c r="T36" s="59">
        <v>68</v>
      </c>
      <c r="U36" s="61" t="s">
        <v>26</v>
      </c>
      <c r="V36" s="61">
        <v>92</v>
      </c>
      <c r="W36" s="62">
        <f t="shared" si="1"/>
        <v>93.84</v>
      </c>
    </row>
    <row r="37" spans="1:23" ht="20.100000000000001" customHeight="1" x14ac:dyDescent="0.2">
      <c r="A37" s="89">
        <v>18</v>
      </c>
      <c r="B37" s="9"/>
      <c r="C37" s="10"/>
      <c r="D37" s="10"/>
      <c r="E37" s="10"/>
      <c r="F37" s="10"/>
      <c r="G37" s="38"/>
      <c r="H37" s="10"/>
      <c r="I37" s="23"/>
      <c r="J37" s="25"/>
      <c r="K37" s="25"/>
      <c r="L37" s="30">
        <f t="shared" si="0"/>
        <v>0</v>
      </c>
      <c r="M37" s="89">
        <v>18</v>
      </c>
      <c r="N37" s="57" t="s">
        <v>87</v>
      </c>
      <c r="O37" s="58">
        <v>1956</v>
      </c>
      <c r="P37" s="58" t="s">
        <v>39</v>
      </c>
      <c r="Q37" s="58" t="s">
        <v>25</v>
      </c>
      <c r="R37" s="58">
        <v>85</v>
      </c>
      <c r="S37" s="59" t="s">
        <v>25</v>
      </c>
      <c r="T37" s="59">
        <v>67</v>
      </c>
      <c r="U37" s="61" t="s">
        <v>25</v>
      </c>
      <c r="V37" s="61">
        <v>94</v>
      </c>
      <c r="W37" s="62">
        <f t="shared" si="1"/>
        <v>94</v>
      </c>
    </row>
    <row r="38" spans="1:23" ht="20.100000000000001" customHeight="1" x14ac:dyDescent="0.2">
      <c r="A38" s="88"/>
      <c r="B38" s="9"/>
      <c r="C38" s="10"/>
      <c r="D38" s="10"/>
      <c r="E38" s="10"/>
      <c r="F38" s="10"/>
      <c r="G38" s="38"/>
      <c r="H38" s="10"/>
      <c r="I38" s="23"/>
      <c r="J38" s="25"/>
      <c r="K38" s="25"/>
      <c r="L38" s="30">
        <f t="shared" si="0"/>
        <v>0</v>
      </c>
      <c r="M38" s="88"/>
      <c r="N38" s="9" t="s">
        <v>85</v>
      </c>
      <c r="O38" s="10">
        <v>1977</v>
      </c>
      <c r="P38" s="10" t="s">
        <v>59</v>
      </c>
      <c r="Q38" s="10" t="s">
        <v>23</v>
      </c>
      <c r="R38" s="10">
        <v>92</v>
      </c>
      <c r="S38" s="14">
        <v>90</v>
      </c>
      <c r="T38" s="12">
        <v>63</v>
      </c>
      <c r="U38" s="27"/>
      <c r="V38" s="26" t="s">
        <v>175</v>
      </c>
      <c r="W38" s="30">
        <f t="shared" si="1"/>
        <v>0</v>
      </c>
    </row>
    <row r="39" spans="1:23" ht="20.100000000000001" customHeight="1" x14ac:dyDescent="0.2">
      <c r="A39" s="89">
        <v>19</v>
      </c>
      <c r="B39" s="9"/>
      <c r="C39" s="10"/>
      <c r="D39" s="10"/>
      <c r="E39" s="10"/>
      <c r="F39" s="10"/>
      <c r="G39" s="38"/>
      <c r="H39" s="10"/>
      <c r="I39" s="23"/>
      <c r="J39" s="25"/>
      <c r="K39" s="25"/>
      <c r="L39" s="30">
        <f t="shared" si="0"/>
        <v>0</v>
      </c>
      <c r="M39" s="89">
        <v>19</v>
      </c>
      <c r="N39" s="9" t="s">
        <v>49</v>
      </c>
      <c r="O39" s="10">
        <v>1954</v>
      </c>
      <c r="P39" s="10" t="s">
        <v>50</v>
      </c>
      <c r="Q39" s="10" t="s">
        <v>25</v>
      </c>
      <c r="R39" s="10">
        <v>88</v>
      </c>
      <c r="S39" s="11" t="s">
        <v>25</v>
      </c>
      <c r="T39" s="12">
        <v>66</v>
      </c>
      <c r="U39" s="27"/>
      <c r="V39" s="26" t="s">
        <v>175</v>
      </c>
      <c r="W39" s="30">
        <f t="shared" si="1"/>
        <v>0</v>
      </c>
    </row>
    <row r="40" spans="1:23" ht="20.100000000000001" customHeight="1" x14ac:dyDescent="0.2">
      <c r="A40" s="88"/>
      <c r="B40" s="9"/>
      <c r="C40" s="10"/>
      <c r="D40" s="10"/>
      <c r="E40" s="10"/>
      <c r="F40" s="10"/>
      <c r="G40" s="38"/>
      <c r="H40" s="10"/>
      <c r="I40" s="23"/>
      <c r="J40" s="25"/>
      <c r="K40" s="25"/>
      <c r="L40" s="30">
        <f t="shared" si="0"/>
        <v>0</v>
      </c>
      <c r="M40" s="88"/>
      <c r="N40" s="57" t="s">
        <v>98</v>
      </c>
      <c r="O40" s="58">
        <v>2000</v>
      </c>
      <c r="P40" s="58" t="s">
        <v>41</v>
      </c>
      <c r="Q40" s="58">
        <v>90</v>
      </c>
      <c r="R40" s="58">
        <v>85</v>
      </c>
      <c r="S40" s="59">
        <v>90</v>
      </c>
      <c r="T40" s="59">
        <v>64</v>
      </c>
      <c r="U40" s="63">
        <v>90</v>
      </c>
      <c r="V40" s="61">
        <v>91</v>
      </c>
      <c r="W40" s="62">
        <f t="shared" si="1"/>
        <v>92.820000000000007</v>
      </c>
    </row>
    <row r="41" spans="1:23" ht="20.100000000000001" customHeight="1" x14ac:dyDescent="0.2">
      <c r="A41" s="89">
        <v>20</v>
      </c>
      <c r="B41" s="9"/>
      <c r="C41" s="10"/>
      <c r="D41" s="10"/>
      <c r="E41" s="10"/>
      <c r="F41" s="10"/>
      <c r="G41" s="38"/>
      <c r="H41" s="10"/>
      <c r="I41" s="23"/>
      <c r="J41" s="25"/>
      <c r="K41" s="25"/>
      <c r="L41" s="30">
        <f t="shared" si="0"/>
        <v>0</v>
      </c>
      <c r="M41" s="89">
        <v>20</v>
      </c>
      <c r="N41" s="57" t="s">
        <v>76</v>
      </c>
      <c r="O41" s="58">
        <v>1954</v>
      </c>
      <c r="P41" s="58" t="s">
        <v>43</v>
      </c>
      <c r="Q41" s="58" t="s">
        <v>26</v>
      </c>
      <c r="R41" s="58">
        <v>88</v>
      </c>
      <c r="S41" s="59" t="s">
        <v>26</v>
      </c>
      <c r="T41" s="59">
        <v>66</v>
      </c>
      <c r="U41" s="63" t="s">
        <v>26</v>
      </c>
      <c r="V41" s="61">
        <v>93</v>
      </c>
      <c r="W41" s="62">
        <f t="shared" si="1"/>
        <v>94.86</v>
      </c>
    </row>
    <row r="42" spans="1:23" ht="20.100000000000001" customHeight="1" x14ac:dyDescent="0.2">
      <c r="A42" s="88"/>
      <c r="B42" s="9"/>
      <c r="C42" s="10"/>
      <c r="D42" s="10"/>
      <c r="E42" s="10"/>
      <c r="F42" s="10"/>
      <c r="G42" s="38"/>
      <c r="H42" s="10"/>
      <c r="I42" s="23"/>
      <c r="J42" s="25"/>
      <c r="K42" s="25"/>
      <c r="L42" s="30">
        <f t="shared" si="0"/>
        <v>0</v>
      </c>
      <c r="M42" s="88"/>
      <c r="N42" s="9" t="s">
        <v>134</v>
      </c>
      <c r="O42" s="10">
        <v>1966</v>
      </c>
      <c r="P42" s="10" t="s">
        <v>59</v>
      </c>
      <c r="Q42" s="10">
        <v>90</v>
      </c>
      <c r="R42" s="10">
        <v>87</v>
      </c>
      <c r="S42" s="12">
        <v>90</v>
      </c>
      <c r="T42" s="12">
        <v>69</v>
      </c>
      <c r="U42" s="26">
        <v>90</v>
      </c>
      <c r="V42" s="26">
        <v>91</v>
      </c>
      <c r="W42" s="30">
        <f t="shared" si="1"/>
        <v>92.820000000000007</v>
      </c>
    </row>
    <row r="43" spans="1:23" ht="20.100000000000001" customHeight="1" x14ac:dyDescent="0.2">
      <c r="A43" s="89">
        <v>21</v>
      </c>
      <c r="B43" s="9"/>
      <c r="C43" s="10"/>
      <c r="D43" s="10"/>
      <c r="E43" s="10"/>
      <c r="F43" s="10"/>
      <c r="G43" s="38"/>
      <c r="H43" s="10"/>
      <c r="I43" s="23"/>
      <c r="J43" s="25"/>
      <c r="K43" s="25"/>
      <c r="L43" s="30">
        <f t="shared" si="0"/>
        <v>0</v>
      </c>
      <c r="M43" s="89">
        <v>21</v>
      </c>
      <c r="N43" s="9" t="s">
        <v>79</v>
      </c>
      <c r="O43" s="10">
        <v>2004</v>
      </c>
      <c r="P43" s="10" t="s">
        <v>48</v>
      </c>
      <c r="Q43" s="10">
        <v>90</v>
      </c>
      <c r="R43" s="10">
        <v>81</v>
      </c>
      <c r="S43" s="12">
        <v>90</v>
      </c>
      <c r="T43" s="12">
        <v>61</v>
      </c>
      <c r="U43" s="26">
        <v>90</v>
      </c>
      <c r="V43" s="26">
        <v>87</v>
      </c>
      <c r="W43" s="30">
        <f t="shared" si="1"/>
        <v>88.74</v>
      </c>
    </row>
    <row r="44" spans="1:23" ht="20.100000000000001" customHeight="1" x14ac:dyDescent="0.2">
      <c r="A44" s="88"/>
      <c r="B44" s="9"/>
      <c r="C44" s="10"/>
      <c r="D44" s="10"/>
      <c r="E44" s="10"/>
      <c r="F44" s="10"/>
      <c r="G44" s="38"/>
      <c r="H44" s="10"/>
      <c r="I44" s="23"/>
      <c r="J44" s="25"/>
      <c r="K44" s="25"/>
      <c r="L44" s="30">
        <f t="shared" si="0"/>
        <v>0</v>
      </c>
      <c r="M44" s="88"/>
      <c r="N44" s="64" t="s">
        <v>96</v>
      </c>
      <c r="O44" s="58">
        <v>1999</v>
      </c>
      <c r="P44" s="58" t="s">
        <v>48</v>
      </c>
      <c r="Q44" s="58" t="s">
        <v>23</v>
      </c>
      <c r="R44" s="58">
        <v>92</v>
      </c>
      <c r="S44" s="59" t="s">
        <v>25</v>
      </c>
      <c r="T44" s="59">
        <v>63</v>
      </c>
      <c r="U44" s="61" t="s">
        <v>23</v>
      </c>
      <c r="V44" s="61">
        <v>91</v>
      </c>
      <c r="W44" s="62">
        <f t="shared" si="1"/>
        <v>89.179999999999993</v>
      </c>
    </row>
    <row r="45" spans="1:23" ht="20.100000000000001" customHeight="1" x14ac:dyDescent="0.2">
      <c r="A45" s="89">
        <v>22</v>
      </c>
      <c r="B45" s="9"/>
      <c r="C45" s="10"/>
      <c r="D45" s="10"/>
      <c r="E45" s="10"/>
      <c r="F45" s="10"/>
      <c r="G45" s="38"/>
      <c r="H45" s="10"/>
      <c r="I45" s="23"/>
      <c r="J45" s="25"/>
      <c r="K45" s="25"/>
      <c r="L45" s="30">
        <f t="shared" si="0"/>
        <v>0</v>
      </c>
      <c r="M45" s="89">
        <v>22</v>
      </c>
      <c r="N45" s="9" t="s">
        <v>160</v>
      </c>
      <c r="O45" s="10">
        <v>1939</v>
      </c>
      <c r="P45" s="10" t="s">
        <v>43</v>
      </c>
      <c r="Q45" s="10">
        <v>90</v>
      </c>
      <c r="R45" s="10">
        <v>86</v>
      </c>
      <c r="S45" s="14">
        <v>90</v>
      </c>
      <c r="T45" s="12">
        <v>69</v>
      </c>
      <c r="U45" s="26">
        <v>90</v>
      </c>
      <c r="V45" s="26">
        <v>77</v>
      </c>
      <c r="W45" s="30">
        <f t="shared" si="1"/>
        <v>78.540000000000006</v>
      </c>
    </row>
    <row r="46" spans="1:23" ht="20.100000000000001" customHeight="1" x14ac:dyDescent="0.2">
      <c r="A46" s="88"/>
      <c r="B46" s="9"/>
      <c r="C46" s="10"/>
      <c r="D46" s="10"/>
      <c r="E46" s="10"/>
      <c r="F46" s="10"/>
      <c r="G46" s="38"/>
      <c r="H46" s="10"/>
      <c r="I46" s="23"/>
      <c r="J46" s="25"/>
      <c r="K46" s="25"/>
      <c r="L46" s="30">
        <f t="shared" si="0"/>
        <v>0</v>
      </c>
      <c r="M46" s="88"/>
      <c r="N46" s="57" t="s">
        <v>91</v>
      </c>
      <c r="O46" s="58">
        <v>1962</v>
      </c>
      <c r="P46" s="58" t="s">
        <v>59</v>
      </c>
      <c r="Q46" s="58" t="s">
        <v>26</v>
      </c>
      <c r="R46" s="58">
        <v>87</v>
      </c>
      <c r="S46" s="59" t="s">
        <v>26</v>
      </c>
      <c r="T46" s="59">
        <v>65</v>
      </c>
      <c r="U46" s="63" t="s">
        <v>26</v>
      </c>
      <c r="V46" s="61">
        <v>88</v>
      </c>
      <c r="W46" s="62">
        <f t="shared" si="1"/>
        <v>89.76</v>
      </c>
    </row>
    <row r="47" spans="1:23" ht="20.100000000000001" customHeight="1" x14ac:dyDescent="0.2">
      <c r="A47" s="89">
        <v>23</v>
      </c>
      <c r="B47" s="9"/>
      <c r="C47" s="10"/>
      <c r="D47" s="10"/>
      <c r="E47" s="10"/>
      <c r="F47" s="10"/>
      <c r="G47" s="38"/>
      <c r="H47" s="10"/>
      <c r="I47" s="23"/>
      <c r="J47" s="25"/>
      <c r="K47" s="25"/>
      <c r="L47" s="30">
        <f t="shared" si="0"/>
        <v>0</v>
      </c>
      <c r="M47" s="89">
        <v>23</v>
      </c>
      <c r="N47" s="9" t="s">
        <v>92</v>
      </c>
      <c r="O47" s="10">
        <v>1952</v>
      </c>
      <c r="P47" s="10" t="s">
        <v>39</v>
      </c>
      <c r="Q47" s="10" t="s">
        <v>25</v>
      </c>
      <c r="R47" s="10">
        <v>96</v>
      </c>
      <c r="S47" s="12" t="s">
        <v>25</v>
      </c>
      <c r="T47" s="12">
        <v>67</v>
      </c>
      <c r="U47" s="26" t="s">
        <v>25</v>
      </c>
      <c r="V47" s="26">
        <v>84</v>
      </c>
      <c r="W47" s="30">
        <f t="shared" si="1"/>
        <v>84</v>
      </c>
    </row>
    <row r="48" spans="1:23" ht="20.100000000000001" customHeight="1" x14ac:dyDescent="0.2">
      <c r="A48" s="88"/>
      <c r="B48" s="9"/>
      <c r="C48" s="10"/>
      <c r="D48" s="10"/>
      <c r="E48" s="10"/>
      <c r="F48" s="10"/>
      <c r="G48" s="38"/>
      <c r="H48" s="10"/>
      <c r="I48" s="23"/>
      <c r="J48" s="25"/>
      <c r="K48" s="25"/>
      <c r="L48" s="30">
        <f t="shared" si="0"/>
        <v>0</v>
      </c>
      <c r="M48" s="88"/>
      <c r="N48" s="57" t="s">
        <v>148</v>
      </c>
      <c r="O48" s="58">
        <v>1954</v>
      </c>
      <c r="P48" s="58" t="s">
        <v>39</v>
      </c>
      <c r="Q48" s="58" t="s">
        <v>23</v>
      </c>
      <c r="R48" s="58">
        <v>95</v>
      </c>
      <c r="S48" s="59" t="s">
        <v>25</v>
      </c>
      <c r="T48" s="59">
        <v>66</v>
      </c>
      <c r="U48" s="63" t="s">
        <v>23</v>
      </c>
      <c r="V48" s="61">
        <v>95</v>
      </c>
      <c r="W48" s="62">
        <f t="shared" si="1"/>
        <v>93.1</v>
      </c>
    </row>
    <row r="49" spans="1:23" ht="20.100000000000001" customHeight="1" x14ac:dyDescent="0.2">
      <c r="A49" s="89">
        <v>24</v>
      </c>
      <c r="B49" s="9"/>
      <c r="C49" s="10"/>
      <c r="D49" s="10"/>
      <c r="E49" s="10"/>
      <c r="F49" s="10"/>
      <c r="G49" s="38"/>
      <c r="H49" s="10"/>
      <c r="I49" s="23"/>
      <c r="J49" s="25"/>
      <c r="K49" s="25"/>
      <c r="L49" s="30">
        <f t="shared" si="0"/>
        <v>0</v>
      </c>
      <c r="M49" s="89">
        <v>24</v>
      </c>
      <c r="N49" s="9" t="s">
        <v>162</v>
      </c>
      <c r="O49" s="10">
        <v>1949</v>
      </c>
      <c r="P49" s="10" t="s">
        <v>39</v>
      </c>
      <c r="Q49" s="10">
        <v>90</v>
      </c>
      <c r="R49" s="10">
        <v>84</v>
      </c>
      <c r="S49" s="12">
        <v>90</v>
      </c>
      <c r="T49" s="12">
        <v>67</v>
      </c>
      <c r="U49" s="26">
        <v>90</v>
      </c>
      <c r="V49" s="26">
        <v>82</v>
      </c>
      <c r="W49" s="30">
        <f t="shared" si="1"/>
        <v>83.64</v>
      </c>
    </row>
    <row r="50" spans="1:23" ht="20.100000000000001" customHeight="1" x14ac:dyDescent="0.2">
      <c r="A50" s="88"/>
      <c r="B50" s="9"/>
      <c r="C50" s="10"/>
      <c r="D50" s="10"/>
      <c r="E50" s="10"/>
      <c r="F50" s="10"/>
      <c r="G50" s="38"/>
      <c r="H50" s="10"/>
      <c r="I50" s="23"/>
      <c r="J50" s="25"/>
      <c r="K50" s="25"/>
      <c r="L50" s="30">
        <f t="shared" si="0"/>
        <v>0</v>
      </c>
      <c r="M50" s="88"/>
      <c r="N50" s="57" t="s">
        <v>106</v>
      </c>
      <c r="O50" s="58">
        <v>1957</v>
      </c>
      <c r="P50" s="58" t="s">
        <v>39</v>
      </c>
      <c r="Q50" s="58" t="s">
        <v>25</v>
      </c>
      <c r="R50" s="58">
        <v>80</v>
      </c>
      <c r="S50" s="68" t="s">
        <v>25</v>
      </c>
      <c r="T50" s="59">
        <v>65</v>
      </c>
      <c r="U50" s="61" t="s">
        <v>25</v>
      </c>
      <c r="V50" s="61">
        <v>93</v>
      </c>
      <c r="W50" s="62">
        <f t="shared" si="1"/>
        <v>93</v>
      </c>
    </row>
    <row r="51" spans="1:23" ht="20.100000000000001" customHeight="1" x14ac:dyDescent="0.2">
      <c r="A51" s="89">
        <v>25</v>
      </c>
      <c r="B51" s="9"/>
      <c r="C51" s="10"/>
      <c r="D51" s="10"/>
      <c r="E51" s="10"/>
      <c r="F51" s="10"/>
      <c r="G51" s="38"/>
      <c r="H51" s="10"/>
      <c r="I51" s="23"/>
      <c r="J51" s="25"/>
      <c r="K51" s="25"/>
      <c r="L51" s="30">
        <f t="shared" si="0"/>
        <v>0</v>
      </c>
      <c r="M51" s="89">
        <v>25</v>
      </c>
      <c r="N51" s="9" t="s">
        <v>171</v>
      </c>
      <c r="O51" s="10">
        <v>1966</v>
      </c>
      <c r="P51" s="10" t="s">
        <v>39</v>
      </c>
      <c r="Q51" s="10" t="s">
        <v>25</v>
      </c>
      <c r="R51" s="10">
        <v>90</v>
      </c>
      <c r="S51" s="12" t="s">
        <v>25</v>
      </c>
      <c r="T51" s="12">
        <v>71</v>
      </c>
      <c r="U51" s="26" t="s">
        <v>25</v>
      </c>
      <c r="V51" s="26">
        <v>86</v>
      </c>
      <c r="W51" s="30">
        <f t="shared" si="1"/>
        <v>86</v>
      </c>
    </row>
    <row r="52" spans="1:23" ht="20.100000000000001" customHeight="1" x14ac:dyDescent="0.2">
      <c r="A52" s="88"/>
      <c r="B52" s="9"/>
      <c r="C52" s="10"/>
      <c r="D52" s="10"/>
      <c r="E52" s="10"/>
      <c r="F52" s="10"/>
      <c r="G52" s="38"/>
      <c r="H52" s="10"/>
      <c r="I52" s="23"/>
      <c r="J52" s="25"/>
      <c r="K52" s="25"/>
      <c r="L52" s="30">
        <f t="shared" si="0"/>
        <v>0</v>
      </c>
      <c r="M52" s="88"/>
      <c r="N52" s="57" t="s">
        <v>65</v>
      </c>
      <c r="O52" s="58">
        <v>1951</v>
      </c>
      <c r="P52" s="58" t="s">
        <v>41</v>
      </c>
      <c r="Q52" s="58" t="s">
        <v>26</v>
      </c>
      <c r="R52" s="58">
        <v>89</v>
      </c>
      <c r="S52" s="68" t="s">
        <v>26</v>
      </c>
      <c r="T52" s="59">
        <v>68</v>
      </c>
      <c r="U52" s="61" t="s">
        <v>26</v>
      </c>
      <c r="V52" s="61">
        <v>91</v>
      </c>
      <c r="W52" s="62">
        <f t="shared" si="1"/>
        <v>92.820000000000007</v>
      </c>
    </row>
    <row r="53" spans="1:23" ht="20.100000000000001" customHeight="1" x14ac:dyDescent="0.2">
      <c r="A53" s="89">
        <v>26</v>
      </c>
      <c r="B53" s="9"/>
      <c r="C53" s="10"/>
      <c r="D53" s="10"/>
      <c r="E53" s="10"/>
      <c r="F53" s="10"/>
      <c r="G53" s="38"/>
      <c r="H53" s="10"/>
      <c r="I53" s="23"/>
      <c r="J53" s="25"/>
      <c r="K53" s="25"/>
      <c r="L53" s="30">
        <f t="shared" si="0"/>
        <v>0</v>
      </c>
      <c r="M53" s="89">
        <v>26</v>
      </c>
      <c r="N53" s="9" t="s">
        <v>52</v>
      </c>
      <c r="O53" s="10">
        <v>1989</v>
      </c>
      <c r="P53" s="10" t="s">
        <v>39</v>
      </c>
      <c r="Q53" s="10" t="s">
        <v>25</v>
      </c>
      <c r="R53" s="10">
        <v>93</v>
      </c>
      <c r="S53" s="12" t="s">
        <v>25</v>
      </c>
      <c r="T53" s="12">
        <v>68</v>
      </c>
      <c r="U53" s="26" t="s">
        <v>25</v>
      </c>
      <c r="V53" s="26">
        <v>91</v>
      </c>
      <c r="W53" s="30">
        <f t="shared" si="1"/>
        <v>91</v>
      </c>
    </row>
    <row r="54" spans="1:23" ht="20.100000000000001" customHeight="1" x14ac:dyDescent="0.2">
      <c r="A54" s="88"/>
      <c r="B54" s="9"/>
      <c r="C54" s="10"/>
      <c r="D54" s="10"/>
      <c r="E54" s="10"/>
      <c r="F54" s="10"/>
      <c r="G54" s="38"/>
      <c r="H54" s="10"/>
      <c r="I54" s="23"/>
      <c r="J54" s="25"/>
      <c r="K54" s="25"/>
      <c r="L54" s="30">
        <f t="shared" si="0"/>
        <v>0</v>
      </c>
      <c r="M54" s="88"/>
      <c r="N54" s="57" t="s">
        <v>101</v>
      </c>
      <c r="O54" s="58">
        <v>1958</v>
      </c>
      <c r="P54" s="58" t="s">
        <v>39</v>
      </c>
      <c r="Q54" s="58" t="s">
        <v>23</v>
      </c>
      <c r="R54" s="58">
        <v>94</v>
      </c>
      <c r="S54" s="59" t="s">
        <v>25</v>
      </c>
      <c r="T54" s="59">
        <v>65</v>
      </c>
      <c r="U54" s="61" t="s">
        <v>23</v>
      </c>
      <c r="V54" s="61">
        <v>93</v>
      </c>
      <c r="W54" s="62">
        <f t="shared" si="1"/>
        <v>91.14</v>
      </c>
    </row>
    <row r="55" spans="1:23" ht="20.100000000000001" customHeight="1" x14ac:dyDescent="0.2">
      <c r="A55" s="89">
        <v>27</v>
      </c>
      <c r="B55" s="9"/>
      <c r="C55" s="10"/>
      <c r="D55" s="10"/>
      <c r="E55" s="10"/>
      <c r="F55" s="10"/>
      <c r="G55" s="38"/>
      <c r="H55" s="10"/>
      <c r="I55" s="23"/>
      <c r="J55" s="25"/>
      <c r="K55" s="25"/>
      <c r="L55" s="30">
        <f t="shared" si="0"/>
        <v>0</v>
      </c>
      <c r="M55" s="89">
        <v>27</v>
      </c>
      <c r="N55" s="57" t="s">
        <v>71</v>
      </c>
      <c r="O55" s="58">
        <v>1945</v>
      </c>
      <c r="P55" s="58" t="s">
        <v>43</v>
      </c>
      <c r="Q55" s="58" t="s">
        <v>25</v>
      </c>
      <c r="R55" s="58">
        <v>88</v>
      </c>
      <c r="S55" s="59" t="s">
        <v>25</v>
      </c>
      <c r="T55" s="59">
        <v>69</v>
      </c>
      <c r="U55" s="63" t="s">
        <v>25</v>
      </c>
      <c r="V55" s="61">
        <v>92</v>
      </c>
      <c r="W55" s="62">
        <f t="shared" si="1"/>
        <v>92</v>
      </c>
    </row>
    <row r="56" spans="1:23" ht="20.100000000000001" customHeight="1" x14ac:dyDescent="0.2">
      <c r="A56" s="88"/>
      <c r="B56" s="9"/>
      <c r="C56" s="10"/>
      <c r="D56" s="10"/>
      <c r="E56" s="10"/>
      <c r="F56" s="10"/>
      <c r="G56" s="38"/>
      <c r="H56" s="10"/>
      <c r="I56" s="23"/>
      <c r="J56" s="25"/>
      <c r="K56" s="25"/>
      <c r="L56" s="30">
        <f t="shared" si="0"/>
        <v>0</v>
      </c>
      <c r="M56" s="88"/>
      <c r="N56" s="9" t="s">
        <v>125</v>
      </c>
      <c r="O56" s="10">
        <v>1969</v>
      </c>
      <c r="P56" s="10" t="s">
        <v>41</v>
      </c>
      <c r="Q56" s="10" t="s">
        <v>23</v>
      </c>
      <c r="R56" s="10">
        <v>92</v>
      </c>
      <c r="S56" s="12">
        <v>90</v>
      </c>
      <c r="T56" s="12">
        <v>67</v>
      </c>
      <c r="U56" s="26" t="s">
        <v>23</v>
      </c>
      <c r="V56" s="26">
        <v>88</v>
      </c>
      <c r="W56" s="30">
        <f t="shared" si="1"/>
        <v>86.24</v>
      </c>
    </row>
    <row r="57" spans="1:23" ht="20.100000000000001" customHeight="1" x14ac:dyDescent="0.2">
      <c r="A57" s="89">
        <v>28</v>
      </c>
      <c r="B57" s="9"/>
      <c r="C57" s="10"/>
      <c r="D57" s="10"/>
      <c r="E57" s="10"/>
      <c r="F57" s="10"/>
      <c r="G57" s="38"/>
      <c r="H57" s="10"/>
      <c r="I57" s="23"/>
      <c r="J57" s="25"/>
      <c r="K57" s="25"/>
      <c r="L57" s="30">
        <f t="shared" si="0"/>
        <v>0</v>
      </c>
      <c r="M57" s="89">
        <v>28</v>
      </c>
      <c r="N57" s="57" t="s">
        <v>103</v>
      </c>
      <c r="O57" s="58">
        <v>1954</v>
      </c>
      <c r="P57" s="58" t="s">
        <v>59</v>
      </c>
      <c r="Q57" s="58" t="s">
        <v>26</v>
      </c>
      <c r="R57" s="58">
        <v>93</v>
      </c>
      <c r="S57" s="68" t="s">
        <v>26</v>
      </c>
      <c r="T57" s="59">
        <v>69</v>
      </c>
      <c r="U57" s="61" t="s">
        <v>26</v>
      </c>
      <c r="V57" s="61">
        <v>90</v>
      </c>
      <c r="W57" s="62">
        <f t="shared" si="1"/>
        <v>91.8</v>
      </c>
    </row>
    <row r="58" spans="1:23" ht="20.100000000000001" customHeight="1" x14ac:dyDescent="0.2">
      <c r="A58" s="88"/>
      <c r="B58" s="9"/>
      <c r="C58" s="10"/>
      <c r="D58" s="10"/>
      <c r="E58" s="10"/>
      <c r="F58" s="10"/>
      <c r="G58" s="38"/>
      <c r="H58" s="10"/>
      <c r="I58" s="23"/>
      <c r="J58" s="25"/>
      <c r="K58" s="25"/>
      <c r="L58" s="30">
        <f t="shared" si="0"/>
        <v>0</v>
      </c>
      <c r="M58" s="88"/>
      <c r="N58" s="9" t="s">
        <v>69</v>
      </c>
      <c r="O58" s="10">
        <v>1979</v>
      </c>
      <c r="P58" s="10" t="s">
        <v>41</v>
      </c>
      <c r="Q58" s="10">
        <v>90</v>
      </c>
      <c r="R58" s="10">
        <v>83</v>
      </c>
      <c r="S58" s="14">
        <v>90</v>
      </c>
      <c r="T58" s="12">
        <v>65</v>
      </c>
      <c r="U58" s="26">
        <v>90</v>
      </c>
      <c r="V58" s="26">
        <v>69</v>
      </c>
      <c r="W58" s="30">
        <f t="shared" si="1"/>
        <v>70.38</v>
      </c>
    </row>
    <row r="59" spans="1:23" ht="20.100000000000001" customHeight="1" x14ac:dyDescent="0.2">
      <c r="A59" s="89">
        <v>29</v>
      </c>
      <c r="B59" s="9"/>
      <c r="C59" s="10"/>
      <c r="D59" s="10"/>
      <c r="E59" s="10"/>
      <c r="F59" s="10"/>
      <c r="G59" s="38"/>
      <c r="H59" s="10"/>
      <c r="I59" s="23"/>
      <c r="J59" s="25"/>
      <c r="K59" s="25"/>
      <c r="L59" s="30">
        <f t="shared" si="0"/>
        <v>0</v>
      </c>
      <c r="M59" s="89">
        <v>29</v>
      </c>
      <c r="N59" s="9" t="s">
        <v>144</v>
      </c>
      <c r="O59" s="10">
        <v>1951</v>
      </c>
      <c r="P59" s="10" t="s">
        <v>48</v>
      </c>
      <c r="Q59" s="10" t="s">
        <v>26</v>
      </c>
      <c r="R59" s="10">
        <v>79</v>
      </c>
      <c r="S59" s="12" t="s">
        <v>26</v>
      </c>
      <c r="T59" s="12">
        <v>61</v>
      </c>
      <c r="U59" s="26" t="s">
        <v>26</v>
      </c>
      <c r="V59" s="26">
        <v>85</v>
      </c>
      <c r="W59" s="30">
        <f t="shared" si="1"/>
        <v>86.7</v>
      </c>
    </row>
    <row r="60" spans="1:23" ht="20.100000000000001" customHeight="1" x14ac:dyDescent="0.2">
      <c r="A60" s="88"/>
      <c r="B60" s="9"/>
      <c r="C60" s="10"/>
      <c r="D60" s="10"/>
      <c r="E60" s="10"/>
      <c r="F60" s="10"/>
      <c r="G60" s="38"/>
      <c r="H60" s="10"/>
      <c r="I60" s="23"/>
      <c r="J60" s="25"/>
      <c r="K60" s="25"/>
      <c r="L60" s="30">
        <f t="shared" si="0"/>
        <v>0</v>
      </c>
      <c r="M60" s="88"/>
      <c r="N60" s="57" t="s">
        <v>83</v>
      </c>
      <c r="O60" s="58">
        <v>1996</v>
      </c>
      <c r="P60" s="58" t="s">
        <v>39</v>
      </c>
      <c r="Q60" s="58" t="s">
        <v>25</v>
      </c>
      <c r="R60" s="58">
        <v>91</v>
      </c>
      <c r="S60" s="59" t="s">
        <v>25</v>
      </c>
      <c r="T60" s="59">
        <v>69</v>
      </c>
      <c r="U60" s="61" t="s">
        <v>25</v>
      </c>
      <c r="V60" s="61">
        <v>87</v>
      </c>
      <c r="W60" s="62">
        <f t="shared" si="1"/>
        <v>87</v>
      </c>
    </row>
    <row r="61" spans="1:23" ht="20.100000000000001" customHeight="1" x14ac:dyDescent="0.2">
      <c r="A61" s="89">
        <v>30</v>
      </c>
      <c r="B61" s="9"/>
      <c r="C61" s="10"/>
      <c r="D61" s="10"/>
      <c r="E61" s="10"/>
      <c r="F61" s="10"/>
      <c r="G61" s="38"/>
      <c r="H61" s="10"/>
      <c r="I61" s="23"/>
      <c r="J61" s="25"/>
      <c r="K61" s="25"/>
      <c r="L61" s="30">
        <f t="shared" si="0"/>
        <v>0</v>
      </c>
      <c r="M61" s="89">
        <v>30</v>
      </c>
      <c r="N61" s="57" t="s">
        <v>117</v>
      </c>
      <c r="O61" s="58">
        <v>2001</v>
      </c>
      <c r="P61" s="58" t="s">
        <v>39</v>
      </c>
      <c r="Q61" s="58">
        <v>90</v>
      </c>
      <c r="R61" s="58">
        <v>88</v>
      </c>
      <c r="S61" s="59">
        <v>90</v>
      </c>
      <c r="T61" s="59">
        <v>63</v>
      </c>
      <c r="U61" s="63">
        <v>90</v>
      </c>
      <c r="V61" s="61">
        <v>91</v>
      </c>
      <c r="W61" s="62">
        <f t="shared" si="1"/>
        <v>92.820000000000007</v>
      </c>
    </row>
    <row r="62" spans="1:23" ht="20.100000000000001" customHeight="1" x14ac:dyDescent="0.2">
      <c r="A62" s="88"/>
      <c r="B62" s="9"/>
      <c r="C62" s="10"/>
      <c r="D62" s="10"/>
      <c r="E62" s="10"/>
      <c r="F62" s="10"/>
      <c r="G62" s="38"/>
      <c r="H62" s="10"/>
      <c r="I62" s="23"/>
      <c r="J62" s="25"/>
      <c r="K62" s="25"/>
      <c r="L62" s="30">
        <f t="shared" si="0"/>
        <v>0</v>
      </c>
      <c r="M62" s="88"/>
      <c r="N62" s="9" t="s">
        <v>138</v>
      </c>
      <c r="O62" s="10">
        <v>1946</v>
      </c>
      <c r="P62" s="10" t="s">
        <v>39</v>
      </c>
      <c r="Q62" s="10" t="s">
        <v>23</v>
      </c>
      <c r="R62" s="10">
        <v>92</v>
      </c>
      <c r="S62" s="12" t="s">
        <v>25</v>
      </c>
      <c r="T62" s="12">
        <v>64</v>
      </c>
      <c r="U62" s="26" t="s">
        <v>24</v>
      </c>
      <c r="V62" s="26">
        <v>89</v>
      </c>
      <c r="W62" s="30">
        <f t="shared" si="1"/>
        <v>87.22</v>
      </c>
    </row>
    <row r="63" spans="1:23" ht="20.100000000000001" customHeight="1" x14ac:dyDescent="0.2">
      <c r="A63" s="89">
        <v>31</v>
      </c>
      <c r="B63" s="9"/>
      <c r="C63" s="10"/>
      <c r="D63" s="10"/>
      <c r="E63" s="10"/>
      <c r="F63" s="10"/>
      <c r="G63" s="38"/>
      <c r="H63" s="10"/>
      <c r="I63" s="23"/>
      <c r="J63" s="25"/>
      <c r="K63" s="25"/>
      <c r="L63" s="30">
        <f t="shared" si="0"/>
        <v>0</v>
      </c>
      <c r="M63" s="89">
        <v>31</v>
      </c>
      <c r="N63" s="9" t="s">
        <v>129</v>
      </c>
      <c r="O63" s="10">
        <v>1957</v>
      </c>
      <c r="P63" s="10" t="s">
        <v>39</v>
      </c>
      <c r="Q63" s="10" t="s">
        <v>23</v>
      </c>
      <c r="R63" s="10">
        <v>87</v>
      </c>
      <c r="S63" s="14" t="s">
        <v>25</v>
      </c>
      <c r="T63" s="12">
        <v>69</v>
      </c>
      <c r="U63" s="27" t="s">
        <v>23</v>
      </c>
      <c r="V63" s="26">
        <v>87</v>
      </c>
      <c r="W63" s="30">
        <f t="shared" si="1"/>
        <v>85.26</v>
      </c>
    </row>
    <row r="64" spans="1:23" ht="20.100000000000001" customHeight="1" x14ac:dyDescent="0.2">
      <c r="A64" s="88"/>
      <c r="B64" s="9"/>
      <c r="C64" s="10"/>
      <c r="D64" s="10"/>
      <c r="E64" s="10"/>
      <c r="F64" s="10"/>
      <c r="G64" s="38"/>
      <c r="H64" s="10"/>
      <c r="I64" s="23"/>
      <c r="J64" s="25"/>
      <c r="K64" s="25"/>
      <c r="L64" s="30">
        <f t="shared" si="0"/>
        <v>0</v>
      </c>
      <c r="M64" s="88"/>
      <c r="N64" s="57" t="s">
        <v>137</v>
      </c>
      <c r="O64" s="58">
        <v>1966</v>
      </c>
      <c r="P64" s="58" t="s">
        <v>59</v>
      </c>
      <c r="Q64" s="58" t="s">
        <v>23</v>
      </c>
      <c r="R64" s="58">
        <v>92</v>
      </c>
      <c r="S64" s="65">
        <v>90</v>
      </c>
      <c r="T64" s="59">
        <v>67</v>
      </c>
      <c r="U64" s="61" t="s">
        <v>23</v>
      </c>
      <c r="V64" s="61">
        <v>97</v>
      </c>
      <c r="W64" s="62">
        <f t="shared" si="1"/>
        <v>95.06</v>
      </c>
    </row>
    <row r="65" spans="1:23" ht="20.100000000000001" customHeight="1" x14ac:dyDescent="0.2">
      <c r="A65" s="89">
        <v>32</v>
      </c>
      <c r="B65" s="9"/>
      <c r="C65" s="10"/>
      <c r="D65" s="10"/>
      <c r="E65" s="10"/>
      <c r="F65" s="10"/>
      <c r="G65" s="38"/>
      <c r="H65" s="10"/>
      <c r="I65" s="23"/>
      <c r="J65" s="25"/>
      <c r="K65" s="25"/>
      <c r="L65" s="30">
        <f t="shared" si="0"/>
        <v>0</v>
      </c>
      <c r="M65" s="89">
        <v>32</v>
      </c>
      <c r="N65" s="57" t="s">
        <v>140</v>
      </c>
      <c r="O65" s="58">
        <v>1986</v>
      </c>
      <c r="P65" s="58" t="s">
        <v>39</v>
      </c>
      <c r="Q65" s="58" t="s">
        <v>23</v>
      </c>
      <c r="R65" s="58">
        <v>93</v>
      </c>
      <c r="S65" s="59">
        <v>90</v>
      </c>
      <c r="T65" s="59">
        <v>63</v>
      </c>
      <c r="U65" s="63" t="s">
        <v>23</v>
      </c>
      <c r="V65" s="61">
        <v>95</v>
      </c>
      <c r="W65" s="62">
        <f t="shared" si="1"/>
        <v>93.1</v>
      </c>
    </row>
    <row r="66" spans="1:23" ht="20.100000000000001" customHeight="1" x14ac:dyDescent="0.2">
      <c r="A66" s="88"/>
      <c r="B66" s="9"/>
      <c r="C66" s="10"/>
      <c r="D66" s="10"/>
      <c r="E66" s="10"/>
      <c r="F66" s="10"/>
      <c r="G66" s="38"/>
      <c r="H66" s="10"/>
      <c r="I66" s="23"/>
      <c r="J66" s="25"/>
      <c r="K66" s="25"/>
      <c r="L66" s="30">
        <f t="shared" si="0"/>
        <v>0</v>
      </c>
      <c r="M66" s="88"/>
      <c r="N66" s="9" t="s">
        <v>132</v>
      </c>
      <c r="O66" s="10">
        <v>1953</v>
      </c>
      <c r="P66" s="10" t="s">
        <v>48</v>
      </c>
      <c r="Q66" s="10" t="s">
        <v>24</v>
      </c>
      <c r="R66" s="10">
        <v>93</v>
      </c>
      <c r="S66" s="12" t="s">
        <v>25</v>
      </c>
      <c r="T66" s="12">
        <v>69</v>
      </c>
      <c r="U66" s="26" t="s">
        <v>25</v>
      </c>
      <c r="V66" s="26">
        <v>92</v>
      </c>
      <c r="W66" s="30">
        <f t="shared" si="1"/>
        <v>92</v>
      </c>
    </row>
    <row r="67" spans="1:23" ht="20.100000000000001" customHeight="1" x14ac:dyDescent="0.2">
      <c r="A67" s="89">
        <v>41</v>
      </c>
      <c r="B67" s="9"/>
      <c r="C67" s="10"/>
      <c r="D67" s="10"/>
      <c r="E67" s="10"/>
      <c r="F67" s="10"/>
      <c r="G67" s="38"/>
      <c r="H67" s="10"/>
      <c r="I67" s="23"/>
      <c r="J67" s="25"/>
      <c r="K67" s="25"/>
      <c r="L67" s="30">
        <f t="shared" ref="L67:L70" si="2">IF(I67="K",J67*1,IF(I67=90,J67*1,IF(I67="57 02",J67*1.04,IF(I67="57 03",J67*1,IF(I67="S",J67*0.96,IF(I67="FW",J67*0.96,))))))</f>
        <v>0</v>
      </c>
    </row>
    <row r="68" spans="1:23" ht="20.100000000000001" customHeight="1" x14ac:dyDescent="0.2">
      <c r="A68" s="88"/>
      <c r="B68" s="9"/>
      <c r="C68" s="10"/>
      <c r="D68" s="10"/>
      <c r="E68" s="10"/>
      <c r="F68" s="10"/>
      <c r="G68" s="38"/>
      <c r="H68" s="10"/>
      <c r="I68" s="23"/>
      <c r="J68" s="25"/>
      <c r="K68" s="25"/>
      <c r="L68" s="40">
        <f t="shared" si="2"/>
        <v>0</v>
      </c>
      <c r="M68" s="105" t="s">
        <v>174</v>
      </c>
      <c r="N68" s="106"/>
      <c r="O68" s="106"/>
      <c r="P68" s="106"/>
      <c r="Q68" s="106"/>
      <c r="R68" s="106"/>
      <c r="S68" s="106"/>
      <c r="T68" s="106"/>
      <c r="U68" s="106"/>
      <c r="V68" s="106"/>
      <c r="W68" s="106"/>
    </row>
    <row r="69" spans="1:23" ht="15" customHeight="1" x14ac:dyDescent="0.2">
      <c r="A69" s="89">
        <v>42</v>
      </c>
      <c r="B69" s="9"/>
      <c r="C69" s="10"/>
      <c r="D69" s="10"/>
      <c r="E69" s="10"/>
      <c r="F69" s="10"/>
      <c r="G69" s="38"/>
      <c r="H69" s="10"/>
      <c r="I69" s="23"/>
      <c r="J69" s="25"/>
      <c r="K69" s="25"/>
      <c r="L69" s="30">
        <f t="shared" si="2"/>
        <v>0</v>
      </c>
    </row>
    <row r="70" spans="1:23" ht="15" hidden="1" customHeight="1" x14ac:dyDescent="0.2">
      <c r="A70" s="88"/>
      <c r="B70" s="9"/>
      <c r="C70" s="10"/>
      <c r="D70" s="10"/>
      <c r="E70" s="10"/>
      <c r="F70" s="10"/>
      <c r="G70" s="38"/>
      <c r="H70" s="10"/>
      <c r="I70" s="23"/>
      <c r="J70" s="25"/>
      <c r="K70" s="25"/>
      <c r="L70" s="30">
        <f t="shared" si="2"/>
        <v>0</v>
      </c>
    </row>
    <row r="71" spans="1:23" ht="15" hidden="1" customHeight="1" x14ac:dyDescent="0.2">
      <c r="P71" s="85" t="s">
        <v>29</v>
      </c>
      <c r="Q71" s="86"/>
      <c r="R71" s="86"/>
      <c r="T71" s="16" t="s">
        <v>23</v>
      </c>
      <c r="U71" s="20">
        <f>COUNTIF(U3:U66,"S")</f>
        <v>19</v>
      </c>
    </row>
    <row r="72" spans="1:23" ht="15" hidden="1" customHeight="1" x14ac:dyDescent="0.2">
      <c r="A72" s="95" t="s">
        <v>14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T72" s="16" t="s">
        <v>24</v>
      </c>
      <c r="U72" s="20">
        <f>COUNTIF(U3:U66,"FW")</f>
        <v>1</v>
      </c>
    </row>
    <row r="73" spans="1:23" ht="15" hidden="1" customHeight="1" x14ac:dyDescent="0.2">
      <c r="T73" s="16" t="s">
        <v>26</v>
      </c>
      <c r="U73" s="20">
        <f>COUNTIF(U3:U66,"K")</f>
        <v>9</v>
      </c>
    </row>
    <row r="74" spans="1:23" ht="15" hidden="1" customHeight="1" x14ac:dyDescent="0.2">
      <c r="T74" s="16">
        <v>90</v>
      </c>
      <c r="U74" s="20">
        <f>COUNTIF(U3:U66,"90")</f>
        <v>17</v>
      </c>
    </row>
    <row r="75" spans="1:23" ht="15" hidden="1" customHeight="1" x14ac:dyDescent="0.2">
      <c r="T75" s="16" t="s">
        <v>25</v>
      </c>
      <c r="U75" s="20">
        <f>COUNTIF(U3:U66,"57 03")</f>
        <v>13</v>
      </c>
    </row>
    <row r="76" spans="1:23" ht="15" hidden="1" customHeight="1" x14ac:dyDescent="0.2">
      <c r="T76" s="16" t="s">
        <v>27</v>
      </c>
      <c r="U76" s="20">
        <f>COUNTIF(U3:U66,"57 02")</f>
        <v>0</v>
      </c>
    </row>
    <row r="77" spans="1:23" ht="15" hidden="1" customHeight="1" x14ac:dyDescent="0.2"/>
    <row r="78" spans="1:23" ht="15" customHeight="1" x14ac:dyDescent="0.2"/>
    <row r="79" spans="1:23" ht="15" customHeight="1" x14ac:dyDescent="0.2"/>
    <row r="80" spans="1:23" ht="15" customHeight="1" x14ac:dyDescent="0.2"/>
    <row r="81" ht="15" customHeight="1" x14ac:dyDescent="0.2"/>
  </sheetData>
  <sheetProtection password="C4E0" sheet="1" formatCells="0"/>
  <mergeCells count="77">
    <mergeCell ref="P71:R71"/>
    <mergeCell ref="U1:V1"/>
    <mergeCell ref="M68:W68"/>
    <mergeCell ref="M57:M58"/>
    <mergeCell ref="M59:M60"/>
    <mergeCell ref="M61:M62"/>
    <mergeCell ref="M63:M64"/>
    <mergeCell ref="M65:M66"/>
    <mergeCell ref="M47:M48"/>
    <mergeCell ref="M49:M50"/>
    <mergeCell ref="M51:M52"/>
    <mergeCell ref="M53:M54"/>
    <mergeCell ref="M55:M56"/>
    <mergeCell ref="M37:M38"/>
    <mergeCell ref="M39:M40"/>
    <mergeCell ref="M41:M42"/>
    <mergeCell ref="M43:M44"/>
    <mergeCell ref="M45:M46"/>
    <mergeCell ref="M27:M28"/>
    <mergeCell ref="M29:M30"/>
    <mergeCell ref="M31:M32"/>
    <mergeCell ref="M33:M34"/>
    <mergeCell ref="M35:M36"/>
    <mergeCell ref="M17:M18"/>
    <mergeCell ref="M19:M20"/>
    <mergeCell ref="M21:M22"/>
    <mergeCell ref="M23:M24"/>
    <mergeCell ref="M25:M26"/>
    <mergeCell ref="M7:M8"/>
    <mergeCell ref="M9:M10"/>
    <mergeCell ref="M11:M12"/>
    <mergeCell ref="M13:M14"/>
    <mergeCell ref="M15:M16"/>
    <mergeCell ref="M1:P1"/>
    <mergeCell ref="Q1:R1"/>
    <mergeCell ref="S1:T1"/>
    <mergeCell ref="M3:M4"/>
    <mergeCell ref="M5:M6"/>
    <mergeCell ref="A1:D1"/>
    <mergeCell ref="E1:F1"/>
    <mergeCell ref="G1:H1"/>
    <mergeCell ref="I1:J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7:A68"/>
    <mergeCell ref="A69:A70"/>
    <mergeCell ref="A72:L72"/>
    <mergeCell ref="A55:A56"/>
    <mergeCell ref="A57:A58"/>
    <mergeCell ref="A59:A60"/>
    <mergeCell ref="A61:A62"/>
    <mergeCell ref="A63:A64"/>
    <mergeCell ref="A65:A66"/>
  </mergeCells>
  <pageMargins left="0.51181102362204722" right="0.51181102362204722" top="0.59055118110236227" bottom="0" header="0.31496062992125984" footer="0.31496062992125984"/>
  <pageSetup paperSize="9" orientation="portrait" horizontalDpi="4294967294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6"/>
  <sheetViews>
    <sheetView showZeros="0" tabSelected="1" workbookViewId="0">
      <selection sqref="A1:D1"/>
    </sheetView>
  </sheetViews>
  <sheetFormatPr baseColWidth="10" defaultRowHeight="12.75" x14ac:dyDescent="0.2"/>
  <cols>
    <col min="1" max="1" width="3.85546875" style="24" customWidth="1"/>
    <col min="2" max="2" width="20.140625" style="19" customWidth="1"/>
    <col min="3" max="3" width="4.7109375" style="24" customWidth="1"/>
    <col min="4" max="4" width="14.7109375" style="24" customWidth="1"/>
    <col min="5" max="5" width="6" style="24" customWidth="1"/>
    <col min="6" max="6" width="4.7109375" style="24" customWidth="1"/>
    <col min="7" max="7" width="6" style="20" customWidth="1"/>
    <col min="8" max="8" width="4.7109375" style="24" customWidth="1"/>
    <col min="9" max="9" width="6" style="20" customWidth="1"/>
    <col min="10" max="10" width="4.7109375" style="24" customWidth="1"/>
    <col min="11" max="11" width="5.7109375" style="24" customWidth="1"/>
    <col min="12" max="12" width="4.7109375" style="24" customWidth="1"/>
    <col min="13" max="14" width="5.28515625" style="24" customWidth="1"/>
    <col min="15" max="15" width="2.42578125" style="24" customWidth="1"/>
    <col min="16" max="16384" width="11.42578125" style="24"/>
  </cols>
  <sheetData>
    <row r="1" spans="1:14" ht="108" customHeight="1" thickBot="1" x14ac:dyDescent="0.25">
      <c r="A1" s="107" t="s">
        <v>37</v>
      </c>
      <c r="B1" s="108"/>
      <c r="C1" s="108"/>
      <c r="D1" s="109"/>
      <c r="E1" s="110" t="s">
        <v>7</v>
      </c>
      <c r="F1" s="111"/>
      <c r="G1" s="110" t="s">
        <v>22</v>
      </c>
      <c r="H1" s="111"/>
      <c r="I1" s="112" t="s">
        <v>11</v>
      </c>
      <c r="J1" s="113"/>
      <c r="K1" s="112" t="s">
        <v>13</v>
      </c>
      <c r="L1" s="114"/>
      <c r="M1" s="114"/>
      <c r="N1" s="113"/>
    </row>
    <row r="2" spans="1:14" ht="18.95" customHeight="1" thickBot="1" x14ac:dyDescent="0.25">
      <c r="A2" s="4" t="s">
        <v>6</v>
      </c>
      <c r="B2" s="28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29" t="s">
        <v>3</v>
      </c>
      <c r="H2" s="4" t="s">
        <v>4</v>
      </c>
      <c r="I2" s="29" t="s">
        <v>3</v>
      </c>
      <c r="J2" s="4" t="s">
        <v>4</v>
      </c>
      <c r="K2" s="29" t="s">
        <v>3</v>
      </c>
      <c r="L2" s="4" t="s">
        <v>4</v>
      </c>
      <c r="M2" s="29" t="s">
        <v>12</v>
      </c>
      <c r="N2" s="4" t="s">
        <v>5</v>
      </c>
    </row>
    <row r="3" spans="1:14" ht="18.95" customHeight="1" x14ac:dyDescent="0.2">
      <c r="A3" s="87">
        <v>1</v>
      </c>
      <c r="B3" s="9" t="s">
        <v>140</v>
      </c>
      <c r="C3" s="10">
        <v>1986</v>
      </c>
      <c r="D3" s="10" t="s">
        <v>39</v>
      </c>
      <c r="E3" s="10" t="s">
        <v>23</v>
      </c>
      <c r="F3" s="10">
        <v>93</v>
      </c>
      <c r="G3" s="12">
        <v>90</v>
      </c>
      <c r="H3" s="12">
        <v>63</v>
      </c>
      <c r="I3" s="27" t="s">
        <v>23</v>
      </c>
      <c r="J3" s="26">
        <v>95</v>
      </c>
      <c r="K3" s="72"/>
      <c r="L3" s="71"/>
      <c r="M3" s="71"/>
      <c r="N3" s="30">
        <f>IF(K3="K",L3*1.02,IF(K3=90,L3*1.02,IF(K3="57 02",L3*1.04,IF(K3="57 03",L3*1,IF(K3="S",L3*0.98,IF(K3="FW",L3*0.98,))))))</f>
        <v>0</v>
      </c>
    </row>
    <row r="4" spans="1:14" ht="18.95" customHeight="1" x14ac:dyDescent="0.2">
      <c r="A4" s="88"/>
      <c r="B4" s="9" t="s">
        <v>148</v>
      </c>
      <c r="C4" s="10">
        <v>1954</v>
      </c>
      <c r="D4" s="10" t="s">
        <v>39</v>
      </c>
      <c r="E4" s="10" t="s">
        <v>23</v>
      </c>
      <c r="F4" s="10">
        <v>95</v>
      </c>
      <c r="G4" s="12" t="s">
        <v>25</v>
      </c>
      <c r="H4" s="12">
        <v>66</v>
      </c>
      <c r="I4" s="27" t="s">
        <v>23</v>
      </c>
      <c r="J4" s="26">
        <v>95</v>
      </c>
      <c r="K4" s="72"/>
      <c r="L4" s="71"/>
      <c r="M4" s="71"/>
      <c r="N4" s="30">
        <f t="shared" ref="N4:N34" si="0">IF(K4="K",L4*1.02,IF(K4=90,L4*1.02,IF(K4="57 02",L4*1.04,IF(K4="57 03",L4*1,IF(K4="S",L4*0.98,IF(K4="FW",L4*0.98,))))))</f>
        <v>0</v>
      </c>
    </row>
    <row r="5" spans="1:14" ht="18.95" customHeight="1" x14ac:dyDescent="0.2">
      <c r="A5" s="89">
        <v>2</v>
      </c>
      <c r="B5" s="9" t="s">
        <v>106</v>
      </c>
      <c r="C5" s="10">
        <v>1957</v>
      </c>
      <c r="D5" s="10" t="s">
        <v>39</v>
      </c>
      <c r="E5" s="10" t="s">
        <v>25</v>
      </c>
      <c r="F5" s="10">
        <v>80</v>
      </c>
      <c r="G5" s="11" t="s">
        <v>25</v>
      </c>
      <c r="H5" s="12">
        <v>65</v>
      </c>
      <c r="I5" s="26" t="s">
        <v>25</v>
      </c>
      <c r="J5" s="26">
        <v>93</v>
      </c>
      <c r="K5" s="71"/>
      <c r="L5" s="71"/>
      <c r="M5" s="71"/>
      <c r="N5" s="30">
        <f t="shared" si="0"/>
        <v>0</v>
      </c>
    </row>
    <row r="6" spans="1:14" ht="18.95" customHeight="1" x14ac:dyDescent="0.2">
      <c r="A6" s="88"/>
      <c r="B6" s="9" t="s">
        <v>55</v>
      </c>
      <c r="C6" s="10">
        <v>2002</v>
      </c>
      <c r="D6" s="10" t="s">
        <v>41</v>
      </c>
      <c r="E6" s="10">
        <v>90</v>
      </c>
      <c r="F6" s="10">
        <v>88</v>
      </c>
      <c r="G6" s="12">
        <v>90</v>
      </c>
      <c r="H6" s="12">
        <v>63</v>
      </c>
      <c r="I6" s="26">
        <v>90</v>
      </c>
      <c r="J6" s="26">
        <v>92</v>
      </c>
      <c r="K6" s="71"/>
      <c r="L6" s="71"/>
      <c r="M6" s="71"/>
      <c r="N6" s="30">
        <f t="shared" si="0"/>
        <v>0</v>
      </c>
    </row>
    <row r="7" spans="1:14" ht="18.95" customHeight="1" x14ac:dyDescent="0.2">
      <c r="A7" s="89">
        <v>3</v>
      </c>
      <c r="B7" s="9" t="s">
        <v>65</v>
      </c>
      <c r="C7" s="10">
        <v>1951</v>
      </c>
      <c r="D7" s="10" t="s">
        <v>41</v>
      </c>
      <c r="E7" s="10" t="s">
        <v>26</v>
      </c>
      <c r="F7" s="10">
        <v>89</v>
      </c>
      <c r="G7" s="11" t="s">
        <v>26</v>
      </c>
      <c r="H7" s="12">
        <v>68</v>
      </c>
      <c r="I7" s="26" t="s">
        <v>26</v>
      </c>
      <c r="J7" s="26">
        <v>91</v>
      </c>
      <c r="K7" s="71"/>
      <c r="L7" s="71"/>
      <c r="M7" s="71"/>
      <c r="N7" s="30">
        <f t="shared" si="0"/>
        <v>0</v>
      </c>
    </row>
    <row r="8" spans="1:14" ht="18.95" customHeight="1" x14ac:dyDescent="0.2">
      <c r="A8" s="88"/>
      <c r="B8" s="9" t="s">
        <v>76</v>
      </c>
      <c r="C8" s="10">
        <v>1954</v>
      </c>
      <c r="D8" s="10" t="s">
        <v>43</v>
      </c>
      <c r="E8" s="10" t="s">
        <v>26</v>
      </c>
      <c r="F8" s="10">
        <v>88</v>
      </c>
      <c r="G8" s="12" t="s">
        <v>26</v>
      </c>
      <c r="H8" s="12">
        <v>66</v>
      </c>
      <c r="I8" s="27" t="s">
        <v>26</v>
      </c>
      <c r="J8" s="26">
        <v>93</v>
      </c>
      <c r="K8" s="71"/>
      <c r="L8" s="71"/>
      <c r="M8" s="71"/>
      <c r="N8" s="30">
        <f t="shared" si="0"/>
        <v>0</v>
      </c>
    </row>
    <row r="9" spans="1:14" ht="18.95" customHeight="1" x14ac:dyDescent="0.2">
      <c r="A9" s="89">
        <v>4</v>
      </c>
      <c r="B9" s="9" t="s">
        <v>167</v>
      </c>
      <c r="C9" s="10">
        <v>1970</v>
      </c>
      <c r="D9" s="10" t="s">
        <v>43</v>
      </c>
      <c r="E9" s="10" t="s">
        <v>26</v>
      </c>
      <c r="F9" s="10">
        <v>82</v>
      </c>
      <c r="G9" s="12" t="s">
        <v>26</v>
      </c>
      <c r="H9" s="12">
        <v>65</v>
      </c>
      <c r="I9" s="39" t="s">
        <v>26</v>
      </c>
      <c r="J9" s="26">
        <v>90</v>
      </c>
      <c r="K9" s="71"/>
      <c r="L9" s="71"/>
      <c r="M9" s="71"/>
      <c r="N9" s="30">
        <f t="shared" si="0"/>
        <v>0</v>
      </c>
    </row>
    <row r="10" spans="1:14" ht="18.95" customHeight="1" x14ac:dyDescent="0.2">
      <c r="A10" s="88"/>
      <c r="B10" s="9" t="s">
        <v>168</v>
      </c>
      <c r="C10" s="10">
        <v>1948</v>
      </c>
      <c r="D10" s="10" t="s">
        <v>43</v>
      </c>
      <c r="E10" s="10" t="s">
        <v>26</v>
      </c>
      <c r="F10" s="10">
        <v>94</v>
      </c>
      <c r="G10" s="12" t="s">
        <v>26</v>
      </c>
      <c r="H10" s="12">
        <v>66</v>
      </c>
      <c r="I10" s="26" t="s">
        <v>26</v>
      </c>
      <c r="J10" s="26">
        <v>93</v>
      </c>
      <c r="K10" s="72"/>
      <c r="L10" s="71"/>
      <c r="M10" s="71"/>
      <c r="N10" s="30">
        <f t="shared" si="0"/>
        <v>0</v>
      </c>
    </row>
    <row r="11" spans="1:14" ht="18.95" customHeight="1" x14ac:dyDescent="0.2">
      <c r="A11" s="89">
        <v>5</v>
      </c>
      <c r="B11" s="9" t="s">
        <v>58</v>
      </c>
      <c r="C11" s="10">
        <v>1971</v>
      </c>
      <c r="D11" s="10" t="s">
        <v>59</v>
      </c>
      <c r="E11" s="10" t="s">
        <v>23</v>
      </c>
      <c r="F11" s="10">
        <v>93</v>
      </c>
      <c r="G11" s="12" t="s">
        <v>26</v>
      </c>
      <c r="H11" s="12">
        <v>68</v>
      </c>
      <c r="I11" s="27" t="s">
        <v>23</v>
      </c>
      <c r="J11" s="26">
        <v>93</v>
      </c>
      <c r="K11" s="71"/>
      <c r="L11" s="71"/>
      <c r="M11" s="71"/>
      <c r="N11" s="30">
        <f t="shared" si="0"/>
        <v>0</v>
      </c>
    </row>
    <row r="12" spans="1:14" ht="18.95" customHeight="1" x14ac:dyDescent="0.2">
      <c r="A12" s="88"/>
      <c r="B12" s="22" t="s">
        <v>155</v>
      </c>
      <c r="C12" s="10">
        <v>1995</v>
      </c>
      <c r="D12" s="10" t="s">
        <v>41</v>
      </c>
      <c r="E12" s="10">
        <v>90</v>
      </c>
      <c r="F12" s="10">
        <v>87</v>
      </c>
      <c r="G12" s="12">
        <v>90</v>
      </c>
      <c r="H12" s="12">
        <v>67</v>
      </c>
      <c r="I12" s="26">
        <v>90</v>
      </c>
      <c r="J12" s="26">
        <v>89</v>
      </c>
      <c r="K12" s="71"/>
      <c r="L12" s="71"/>
      <c r="M12" s="71"/>
      <c r="N12" s="30">
        <f t="shared" si="0"/>
        <v>0</v>
      </c>
    </row>
    <row r="13" spans="1:14" ht="18.95" customHeight="1" x14ac:dyDescent="0.2">
      <c r="A13" s="89">
        <v>6</v>
      </c>
      <c r="B13" s="9" t="s">
        <v>74</v>
      </c>
      <c r="C13" s="10">
        <v>1985</v>
      </c>
      <c r="D13" s="10" t="s">
        <v>43</v>
      </c>
      <c r="E13" s="10" t="s">
        <v>26</v>
      </c>
      <c r="F13" s="10">
        <v>93</v>
      </c>
      <c r="G13" s="12" t="s">
        <v>26</v>
      </c>
      <c r="H13" s="12">
        <v>68</v>
      </c>
      <c r="I13" s="26" t="s">
        <v>26</v>
      </c>
      <c r="J13" s="26">
        <v>92</v>
      </c>
      <c r="K13" s="71"/>
      <c r="L13" s="71"/>
      <c r="M13" s="71"/>
      <c r="N13" s="30">
        <f t="shared" si="0"/>
        <v>0</v>
      </c>
    </row>
    <row r="14" spans="1:14" ht="18.95" customHeight="1" x14ac:dyDescent="0.2">
      <c r="A14" s="88"/>
      <c r="B14" s="9" t="s">
        <v>117</v>
      </c>
      <c r="C14" s="10">
        <v>2001</v>
      </c>
      <c r="D14" s="10" t="s">
        <v>39</v>
      </c>
      <c r="E14" s="10">
        <v>90</v>
      </c>
      <c r="F14" s="10">
        <v>88</v>
      </c>
      <c r="G14" s="12">
        <v>90</v>
      </c>
      <c r="H14" s="12">
        <v>63</v>
      </c>
      <c r="I14" s="27">
        <v>90</v>
      </c>
      <c r="J14" s="26">
        <v>91</v>
      </c>
      <c r="K14" s="71"/>
      <c r="L14" s="71"/>
      <c r="M14" s="71"/>
      <c r="N14" s="30">
        <f t="shared" si="0"/>
        <v>0</v>
      </c>
    </row>
    <row r="15" spans="1:14" ht="18.95" customHeight="1" x14ac:dyDescent="0.2">
      <c r="A15" s="89">
        <v>7</v>
      </c>
      <c r="B15" s="9" t="s">
        <v>72</v>
      </c>
      <c r="C15" s="10">
        <v>1978</v>
      </c>
      <c r="D15" s="10" t="s">
        <v>59</v>
      </c>
      <c r="E15" s="10" t="s">
        <v>23</v>
      </c>
      <c r="F15" s="10">
        <v>97</v>
      </c>
      <c r="G15" s="12" t="s">
        <v>26</v>
      </c>
      <c r="H15" s="12">
        <v>66</v>
      </c>
      <c r="I15" s="27" t="s">
        <v>23</v>
      </c>
      <c r="J15" s="26">
        <v>98</v>
      </c>
      <c r="K15" s="71"/>
      <c r="L15" s="71"/>
      <c r="M15" s="71"/>
      <c r="N15" s="30">
        <f t="shared" si="0"/>
        <v>0</v>
      </c>
    </row>
    <row r="16" spans="1:14" ht="18.95" customHeight="1" x14ac:dyDescent="0.2">
      <c r="A16" s="88"/>
      <c r="B16" s="9" t="s">
        <v>137</v>
      </c>
      <c r="C16" s="10">
        <v>1966</v>
      </c>
      <c r="D16" s="10" t="s">
        <v>59</v>
      </c>
      <c r="E16" s="10" t="s">
        <v>23</v>
      </c>
      <c r="F16" s="10">
        <v>92</v>
      </c>
      <c r="G16" s="14">
        <v>90</v>
      </c>
      <c r="H16" s="12">
        <v>67</v>
      </c>
      <c r="I16" s="26" t="s">
        <v>23</v>
      </c>
      <c r="J16" s="26">
        <v>97</v>
      </c>
      <c r="K16" s="71"/>
      <c r="L16" s="71"/>
      <c r="M16" s="71"/>
      <c r="N16" s="30">
        <f t="shared" si="0"/>
        <v>0</v>
      </c>
    </row>
    <row r="17" spans="1:14" ht="18.95" customHeight="1" x14ac:dyDescent="0.2">
      <c r="A17" s="89">
        <v>8</v>
      </c>
      <c r="B17" s="9" t="s">
        <v>87</v>
      </c>
      <c r="C17" s="10">
        <v>1956</v>
      </c>
      <c r="D17" s="10" t="s">
        <v>39</v>
      </c>
      <c r="E17" s="10" t="s">
        <v>25</v>
      </c>
      <c r="F17" s="10">
        <v>85</v>
      </c>
      <c r="G17" s="12" t="s">
        <v>25</v>
      </c>
      <c r="H17" s="12">
        <v>67</v>
      </c>
      <c r="I17" s="26" t="s">
        <v>25</v>
      </c>
      <c r="J17" s="26">
        <v>94</v>
      </c>
      <c r="K17" s="71"/>
      <c r="L17" s="71"/>
      <c r="M17" s="71"/>
      <c r="N17" s="30">
        <f t="shared" si="0"/>
        <v>0</v>
      </c>
    </row>
    <row r="18" spans="1:14" ht="18.95" customHeight="1" x14ac:dyDescent="0.2">
      <c r="A18" s="88"/>
      <c r="B18" s="9" t="s">
        <v>83</v>
      </c>
      <c r="C18" s="10">
        <v>1996</v>
      </c>
      <c r="D18" s="10" t="s">
        <v>39</v>
      </c>
      <c r="E18" s="10" t="s">
        <v>25</v>
      </c>
      <c r="F18" s="10">
        <v>91</v>
      </c>
      <c r="G18" s="12" t="s">
        <v>25</v>
      </c>
      <c r="H18" s="12">
        <v>69</v>
      </c>
      <c r="I18" s="26" t="s">
        <v>25</v>
      </c>
      <c r="J18" s="26">
        <v>87</v>
      </c>
      <c r="K18" s="71"/>
      <c r="L18" s="71"/>
      <c r="M18" s="71"/>
      <c r="N18" s="30">
        <f t="shared" si="0"/>
        <v>0</v>
      </c>
    </row>
    <row r="19" spans="1:14" ht="18.95" customHeight="1" x14ac:dyDescent="0.2">
      <c r="A19" s="89">
        <v>9</v>
      </c>
      <c r="B19" s="9" t="s">
        <v>71</v>
      </c>
      <c r="C19" s="10">
        <v>1945</v>
      </c>
      <c r="D19" s="10" t="s">
        <v>43</v>
      </c>
      <c r="E19" s="10" t="s">
        <v>25</v>
      </c>
      <c r="F19" s="10">
        <v>88</v>
      </c>
      <c r="G19" s="12" t="s">
        <v>25</v>
      </c>
      <c r="H19" s="12">
        <v>69</v>
      </c>
      <c r="I19" s="27" t="s">
        <v>25</v>
      </c>
      <c r="J19" s="26">
        <v>92</v>
      </c>
      <c r="K19" s="71"/>
      <c r="L19" s="71"/>
      <c r="M19" s="71"/>
      <c r="N19" s="30">
        <f t="shared" si="0"/>
        <v>0</v>
      </c>
    </row>
    <row r="20" spans="1:14" ht="18.95" customHeight="1" x14ac:dyDescent="0.2">
      <c r="A20" s="88"/>
      <c r="B20" s="9" t="s">
        <v>98</v>
      </c>
      <c r="C20" s="10">
        <v>2000</v>
      </c>
      <c r="D20" s="10" t="s">
        <v>41</v>
      </c>
      <c r="E20" s="10">
        <v>90</v>
      </c>
      <c r="F20" s="10">
        <v>85</v>
      </c>
      <c r="G20" s="12">
        <v>90</v>
      </c>
      <c r="H20" s="12">
        <v>64</v>
      </c>
      <c r="I20" s="27">
        <v>90</v>
      </c>
      <c r="J20" s="26">
        <v>91</v>
      </c>
      <c r="K20" s="71"/>
      <c r="L20" s="71"/>
      <c r="M20" s="71"/>
      <c r="N20" s="30">
        <f t="shared" si="0"/>
        <v>0</v>
      </c>
    </row>
    <row r="21" spans="1:14" ht="18.95" customHeight="1" x14ac:dyDescent="0.2">
      <c r="A21" s="89">
        <v>10</v>
      </c>
      <c r="B21" s="9" t="s">
        <v>158</v>
      </c>
      <c r="C21" s="10">
        <v>1947</v>
      </c>
      <c r="D21" s="10" t="s">
        <v>48</v>
      </c>
      <c r="E21" s="10" t="s">
        <v>25</v>
      </c>
      <c r="F21" s="10">
        <v>84</v>
      </c>
      <c r="G21" s="12" t="s">
        <v>25</v>
      </c>
      <c r="H21" s="12">
        <v>69</v>
      </c>
      <c r="I21" s="26" t="s">
        <v>25</v>
      </c>
      <c r="J21" s="26">
        <v>96</v>
      </c>
      <c r="K21" s="71"/>
      <c r="L21" s="71"/>
      <c r="M21" s="71"/>
      <c r="N21" s="30">
        <f t="shared" si="0"/>
        <v>0</v>
      </c>
    </row>
    <row r="22" spans="1:14" ht="18.95" customHeight="1" x14ac:dyDescent="0.2">
      <c r="A22" s="88"/>
      <c r="B22" s="9" t="s">
        <v>147</v>
      </c>
      <c r="C22" s="10">
        <v>1949</v>
      </c>
      <c r="D22" s="10" t="s">
        <v>39</v>
      </c>
      <c r="E22" s="10" t="s">
        <v>25</v>
      </c>
      <c r="F22" s="10">
        <v>92</v>
      </c>
      <c r="G22" s="12" t="s">
        <v>25</v>
      </c>
      <c r="H22" s="12">
        <v>66</v>
      </c>
      <c r="I22" s="26" t="s">
        <v>25</v>
      </c>
      <c r="J22" s="26">
        <v>95</v>
      </c>
      <c r="K22" s="71"/>
      <c r="L22" s="71"/>
      <c r="M22" s="71"/>
      <c r="N22" s="30">
        <f t="shared" si="0"/>
        <v>0</v>
      </c>
    </row>
    <row r="23" spans="1:14" ht="18.95" customHeight="1" x14ac:dyDescent="0.2">
      <c r="A23" s="89">
        <v>11</v>
      </c>
      <c r="B23" s="9" t="s">
        <v>103</v>
      </c>
      <c r="C23" s="10">
        <v>1954</v>
      </c>
      <c r="D23" s="10" t="s">
        <v>59</v>
      </c>
      <c r="E23" s="10" t="s">
        <v>26</v>
      </c>
      <c r="F23" s="10">
        <v>93</v>
      </c>
      <c r="G23" s="11" t="s">
        <v>26</v>
      </c>
      <c r="H23" s="12">
        <v>69</v>
      </c>
      <c r="I23" s="26" t="s">
        <v>26</v>
      </c>
      <c r="J23" s="26">
        <v>90</v>
      </c>
      <c r="K23" s="71"/>
      <c r="L23" s="71"/>
      <c r="M23" s="71"/>
      <c r="N23" s="30">
        <f t="shared" si="0"/>
        <v>0</v>
      </c>
    </row>
    <row r="24" spans="1:14" ht="18.95" customHeight="1" x14ac:dyDescent="0.2">
      <c r="A24" s="88"/>
      <c r="B24" s="9" t="s">
        <v>164</v>
      </c>
      <c r="C24" s="10">
        <v>1982</v>
      </c>
      <c r="D24" s="10" t="s">
        <v>59</v>
      </c>
      <c r="E24" s="10" t="s">
        <v>23</v>
      </c>
      <c r="F24" s="10">
        <v>94</v>
      </c>
      <c r="G24" s="11">
        <v>90</v>
      </c>
      <c r="H24" s="12">
        <v>68</v>
      </c>
      <c r="I24" s="27" t="s">
        <v>23</v>
      </c>
      <c r="J24" s="26">
        <v>96</v>
      </c>
      <c r="K24" s="71"/>
      <c r="L24" s="71"/>
      <c r="M24" s="71"/>
      <c r="N24" s="30">
        <f t="shared" si="0"/>
        <v>0</v>
      </c>
    </row>
    <row r="25" spans="1:14" ht="18.95" customHeight="1" x14ac:dyDescent="0.2">
      <c r="A25" s="89">
        <v>12</v>
      </c>
      <c r="B25" s="9" t="s">
        <v>142</v>
      </c>
      <c r="C25" s="10">
        <v>1957</v>
      </c>
      <c r="D25" s="10" t="s">
        <v>39</v>
      </c>
      <c r="E25" s="10" t="s">
        <v>23</v>
      </c>
      <c r="F25" s="10">
        <v>94</v>
      </c>
      <c r="G25" s="14" t="s">
        <v>25</v>
      </c>
      <c r="H25" s="12">
        <v>71</v>
      </c>
      <c r="I25" s="26" t="s">
        <v>23</v>
      </c>
      <c r="J25" s="26">
        <v>98</v>
      </c>
      <c r="K25" s="71"/>
      <c r="L25" s="71"/>
      <c r="M25" s="71"/>
      <c r="N25" s="30">
        <f t="shared" si="0"/>
        <v>0</v>
      </c>
    </row>
    <row r="26" spans="1:14" ht="18.95" customHeight="1" x14ac:dyDescent="0.2">
      <c r="A26" s="88"/>
      <c r="B26" s="70" t="s">
        <v>104</v>
      </c>
      <c r="C26" s="69">
        <v>1969</v>
      </c>
      <c r="D26" s="69" t="s">
        <v>59</v>
      </c>
      <c r="E26" s="69">
        <v>90</v>
      </c>
      <c r="F26" s="69">
        <v>92</v>
      </c>
      <c r="G26" s="26">
        <v>90</v>
      </c>
      <c r="H26" s="26">
        <v>67</v>
      </c>
      <c r="I26" s="26">
        <v>90</v>
      </c>
      <c r="J26" s="26">
        <v>86</v>
      </c>
      <c r="K26" s="71"/>
      <c r="L26" s="71"/>
      <c r="M26" s="71"/>
      <c r="N26" s="30">
        <f t="shared" si="0"/>
        <v>0</v>
      </c>
    </row>
    <row r="27" spans="1:14" ht="18.95" customHeight="1" x14ac:dyDescent="0.2">
      <c r="A27" s="89">
        <v>13</v>
      </c>
      <c r="B27" s="9" t="s">
        <v>89</v>
      </c>
      <c r="C27" s="10">
        <v>1995</v>
      </c>
      <c r="D27" s="10" t="s">
        <v>39</v>
      </c>
      <c r="E27" s="10" t="s">
        <v>23</v>
      </c>
      <c r="F27" s="10">
        <v>95</v>
      </c>
      <c r="G27" s="12" t="s">
        <v>25</v>
      </c>
      <c r="H27" s="12">
        <v>68</v>
      </c>
      <c r="I27" s="27" t="s">
        <v>23</v>
      </c>
      <c r="J27" s="26">
        <v>96</v>
      </c>
      <c r="K27" s="71"/>
      <c r="L27" s="71"/>
      <c r="M27" s="71"/>
      <c r="N27" s="30">
        <f t="shared" si="0"/>
        <v>0</v>
      </c>
    </row>
    <row r="28" spans="1:14" ht="18.95" customHeight="1" x14ac:dyDescent="0.2">
      <c r="A28" s="88"/>
      <c r="B28" s="9" t="s">
        <v>91</v>
      </c>
      <c r="C28" s="10">
        <v>1962</v>
      </c>
      <c r="D28" s="10" t="s">
        <v>59</v>
      </c>
      <c r="E28" s="10" t="s">
        <v>26</v>
      </c>
      <c r="F28" s="10">
        <v>87</v>
      </c>
      <c r="G28" s="12" t="s">
        <v>26</v>
      </c>
      <c r="H28" s="12">
        <v>65</v>
      </c>
      <c r="I28" s="27" t="s">
        <v>26</v>
      </c>
      <c r="J28" s="26">
        <v>88</v>
      </c>
      <c r="K28" s="71"/>
      <c r="L28" s="71"/>
      <c r="M28" s="71"/>
      <c r="N28" s="30">
        <f t="shared" si="0"/>
        <v>0</v>
      </c>
    </row>
    <row r="29" spans="1:14" ht="18.95" customHeight="1" x14ac:dyDescent="0.2">
      <c r="A29" s="89">
        <v>14</v>
      </c>
      <c r="B29" s="9" t="s">
        <v>60</v>
      </c>
      <c r="C29" s="10">
        <v>2001</v>
      </c>
      <c r="D29" s="10" t="s">
        <v>39</v>
      </c>
      <c r="E29" s="10">
        <v>90</v>
      </c>
      <c r="F29" s="10">
        <v>78</v>
      </c>
      <c r="G29" s="12">
        <v>90</v>
      </c>
      <c r="H29" s="12">
        <v>65</v>
      </c>
      <c r="I29" s="26">
        <v>90</v>
      </c>
      <c r="J29" s="26">
        <v>94</v>
      </c>
      <c r="K29" s="71"/>
      <c r="L29" s="71"/>
      <c r="M29" s="71"/>
      <c r="N29" s="30">
        <f t="shared" si="0"/>
        <v>0</v>
      </c>
    </row>
    <row r="30" spans="1:14" ht="18.95" customHeight="1" x14ac:dyDescent="0.2">
      <c r="A30" s="88"/>
      <c r="B30" s="9" t="s">
        <v>152</v>
      </c>
      <c r="C30" s="10">
        <v>1953</v>
      </c>
      <c r="D30" s="10" t="s">
        <v>39</v>
      </c>
      <c r="E30" s="10" t="s">
        <v>23</v>
      </c>
      <c r="F30" s="10">
        <v>95</v>
      </c>
      <c r="G30" s="12" t="s">
        <v>25</v>
      </c>
      <c r="H30" s="12">
        <v>65</v>
      </c>
      <c r="I30" s="26" t="s">
        <v>23</v>
      </c>
      <c r="J30" s="26">
        <v>95</v>
      </c>
      <c r="K30" s="71"/>
      <c r="L30" s="71"/>
      <c r="M30" s="71"/>
      <c r="N30" s="30">
        <f t="shared" si="0"/>
        <v>0</v>
      </c>
    </row>
    <row r="31" spans="1:14" ht="18.95" customHeight="1" x14ac:dyDescent="0.2">
      <c r="A31" s="89">
        <v>15</v>
      </c>
      <c r="B31" s="22" t="s">
        <v>96</v>
      </c>
      <c r="C31" s="10">
        <v>1999</v>
      </c>
      <c r="D31" s="10" t="s">
        <v>48</v>
      </c>
      <c r="E31" s="10" t="s">
        <v>23</v>
      </c>
      <c r="F31" s="10">
        <v>92</v>
      </c>
      <c r="G31" s="12" t="s">
        <v>25</v>
      </c>
      <c r="H31" s="12">
        <v>63</v>
      </c>
      <c r="I31" s="26" t="s">
        <v>23</v>
      </c>
      <c r="J31" s="26">
        <v>91</v>
      </c>
      <c r="K31" s="71"/>
      <c r="L31" s="71"/>
      <c r="M31" s="71"/>
      <c r="N31" s="30">
        <f t="shared" si="0"/>
        <v>0</v>
      </c>
    </row>
    <row r="32" spans="1:14" ht="18.95" customHeight="1" x14ac:dyDescent="0.2">
      <c r="A32" s="88"/>
      <c r="B32" s="9" t="s">
        <v>121</v>
      </c>
      <c r="C32" s="10">
        <v>1984</v>
      </c>
      <c r="D32" s="10" t="s">
        <v>39</v>
      </c>
      <c r="E32" s="10" t="s">
        <v>23</v>
      </c>
      <c r="F32" s="10">
        <v>96</v>
      </c>
      <c r="G32" s="12">
        <v>90</v>
      </c>
      <c r="H32" s="12">
        <v>67</v>
      </c>
      <c r="I32" s="26" t="s">
        <v>23</v>
      </c>
      <c r="J32" s="26">
        <v>99</v>
      </c>
      <c r="K32" s="71"/>
      <c r="L32" s="71"/>
      <c r="M32" s="71"/>
      <c r="N32" s="30">
        <f t="shared" si="0"/>
        <v>0</v>
      </c>
    </row>
    <row r="33" spans="1:14" ht="18.95" customHeight="1" x14ac:dyDescent="0.2">
      <c r="A33" s="89">
        <v>16</v>
      </c>
      <c r="B33" s="9" t="s">
        <v>101</v>
      </c>
      <c r="C33" s="10">
        <v>1958</v>
      </c>
      <c r="D33" s="10" t="s">
        <v>39</v>
      </c>
      <c r="E33" s="10" t="s">
        <v>23</v>
      </c>
      <c r="F33" s="10">
        <v>94</v>
      </c>
      <c r="G33" s="12" t="s">
        <v>25</v>
      </c>
      <c r="H33" s="12">
        <v>65</v>
      </c>
      <c r="I33" s="26" t="s">
        <v>23</v>
      </c>
      <c r="J33" s="26">
        <v>93</v>
      </c>
      <c r="K33" s="71"/>
      <c r="L33" s="71"/>
      <c r="M33" s="71"/>
      <c r="N33" s="30">
        <f t="shared" si="0"/>
        <v>0</v>
      </c>
    </row>
    <row r="34" spans="1:14" ht="18.95" customHeight="1" x14ac:dyDescent="0.2">
      <c r="A34" s="88"/>
      <c r="B34" s="9" t="s">
        <v>112</v>
      </c>
      <c r="C34" s="10">
        <v>1988</v>
      </c>
      <c r="D34" s="10" t="s">
        <v>48</v>
      </c>
      <c r="E34" s="10" t="s">
        <v>23</v>
      </c>
      <c r="F34" s="10">
        <v>98</v>
      </c>
      <c r="G34" s="12" t="s">
        <v>25</v>
      </c>
      <c r="H34" s="12">
        <v>61</v>
      </c>
      <c r="I34" s="26" t="s">
        <v>23</v>
      </c>
      <c r="J34" s="26">
        <v>95</v>
      </c>
      <c r="K34" s="71"/>
      <c r="L34" s="71"/>
      <c r="M34" s="71"/>
      <c r="N34" s="30">
        <f t="shared" si="0"/>
        <v>0</v>
      </c>
    </row>
    <row r="35" spans="1:14" ht="18.95" customHeight="1" x14ac:dyDescent="0.2"/>
    <row r="36" spans="1:14" ht="18.95" customHeight="1" x14ac:dyDescent="0.2">
      <c r="A36" s="85" t="s">
        <v>177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</sheetData>
  <sheetProtection password="C4E0" sheet="1" objects="1" scenarios="1" formatCells="0"/>
  <mergeCells count="22">
    <mergeCell ref="A1:D1"/>
    <mergeCell ref="E1:F1"/>
    <mergeCell ref="G1:H1"/>
    <mergeCell ref="I1:J1"/>
    <mergeCell ref="K1:N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6:N36"/>
    <mergeCell ref="A23:A24"/>
    <mergeCell ref="A25:A26"/>
    <mergeCell ref="A27:A28"/>
    <mergeCell ref="A29:A30"/>
    <mergeCell ref="A31:A32"/>
    <mergeCell ref="A33:A34"/>
  </mergeCells>
  <printOptions horizontalCentered="1"/>
  <pageMargins left="0.31496062992125984" right="0.31496062992125984" top="0.59055118110236227" bottom="0.19685039370078741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Deckblatt</vt:lpstr>
      <vt:lpstr>Teilnehmer Eidg. FS</vt:lpstr>
      <vt:lpstr>Teilnehmer Buchs</vt:lpstr>
      <vt:lpstr>Teilnehmer Sennwald</vt:lpstr>
      <vt:lpstr>Deckblatt!Drucktitel</vt:lpstr>
      <vt:lpstr>'Teilnehmer Buchs'!Drucktitel</vt:lpstr>
      <vt:lpstr>'Teilnehmer Eidg. FS'!Drucktitel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Zangger</dc:creator>
  <cp:lastModifiedBy>Ernst Zangger</cp:lastModifiedBy>
  <cp:lastPrinted>2019-07-18T08:47:46Z</cp:lastPrinted>
  <dcterms:created xsi:type="dcterms:W3CDTF">2004-04-28T16:19:09Z</dcterms:created>
  <dcterms:modified xsi:type="dcterms:W3CDTF">2019-07-18T08:50:31Z</dcterms:modified>
</cp:coreProperties>
</file>